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480" windowHeight="11640" tabRatio="603" activeTab="0"/>
  </bookViews>
  <sheets>
    <sheet name="Wykaz przedsięwzięć" sheetId="1" r:id="rId1"/>
  </sheets>
  <definedNames>
    <definedName name="_xlnm.Print_Area" localSheetId="0">'Wykaz przedsięwzięć'!$A$1:$AK$387</definedName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<sst xmlns="http://schemas.openxmlformats.org/spreadsheetml/2006/main" count="648" uniqueCount="241">
  <si>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</si>
  <si>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</si>
  <si>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</si>
  <si>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</si>
  <si>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</si>
  <si>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</si>
  <si>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</si>
  <si>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</si>
  <si>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</si>
  <si>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</si>
  <si>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</si>
  <si>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</si>
  <si>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</si>
  <si>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</si>
  <si>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</si>
  <si>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</si>
  <si>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</si>
  <si>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</si>
  <si>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80195</t>
  </si>
  <si>
    <t>Wydział Edukacji, Sportu i Turystyki UM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</si>
  <si>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</si>
  <si>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</si>
  <si>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</si>
  <si>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</si>
  <si>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</si>
  <si>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</si>
  <si>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</si>
  <si>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</si>
  <si>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</si>
  <si>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</si>
  <si>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</si>
  <si>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</si>
  <si>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Przebudowa placu z fontannami usytuowanego przy Pl. Konstytucji 3-go Maja.
Cel:Rewitalizacja infrastruktury śródmiejskiej.</t>
  </si>
  <si>
    <t>90095</t>
  </si>
  <si>
    <t>Wydział Ochrony Środowiska i Rolnictwa</t>
  </si>
  <si>
    <t>90020
90002</t>
  </si>
  <si>
    <t>Program ochrony środowska przed hałasem.
Cel: Zmniejszenie poziomu hałasu w środowisku.</t>
  </si>
  <si>
    <t>90007</t>
  </si>
  <si>
    <t>Wydział Zdrowia i Polityki Społecznej UM</t>
  </si>
  <si>
    <t>Opracowania urbanistyczne.
Cel: Zaspokajanie zbiorowych potrzeb wspólnoty 
w zakresie ładu przestrzennego.</t>
  </si>
  <si>
    <t>71004</t>
  </si>
  <si>
    <t>Miejska Pracownia Urbanistyczna</t>
  </si>
  <si>
    <t>75023</t>
  </si>
  <si>
    <t>Biuro Administracyjno-Gospodarcze UM</t>
  </si>
  <si>
    <t>Konserwacja dźwigów znajdujących 
się w budynkach Urzędu Miejskiego.
Cel: Utrzymanie ciągłości pracy dźwigów.</t>
  </si>
  <si>
    <t>Pobór podatków w systemie "Pekao collect".
Cel: Pobór podatków.</t>
  </si>
  <si>
    <t>Wydział Budżetu i Podatków UM</t>
  </si>
  <si>
    <t>75702</t>
  </si>
  <si>
    <t>90003
90004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</si>
  <si>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</si>
  <si>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</si>
  <si>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</si>
  <si>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</si>
  <si>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</si>
  <si>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</si>
  <si>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</si>
  <si>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</si>
  <si>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</si>
  <si>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</si>
  <si>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</si>
  <si>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</si>
  <si>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</si>
  <si>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</si>
  <si>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85202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</si>
  <si>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</si>
  <si>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</si>
  <si>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</si>
  <si>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60004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</si>
  <si>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</si>
  <si>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</si>
  <si>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</si>
  <si>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</si>
  <si>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</si>
  <si>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</si>
  <si>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</si>
  <si>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</si>
  <si>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</si>
  <si>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</si>
  <si>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</si>
  <si>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</si>
  <si>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</si>
  <si>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</si>
  <si>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</si>
  <si>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</si>
  <si>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</si>
  <si>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</si>
  <si>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</si>
  <si>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Bezpłatny Internet dla mieszkańców Radomia zagrożonych wykluczeniem cyfrowym.
Cel: Zapewnienie dostępu do Internetu gospodarstwom domowym z terenu GMR zagrożonych wykluczeniem cyfrowym z powodu trudnej sytuacji materialnej lub niepełnosprawności.</t>
  </si>
  <si>
    <t>92106</t>
  </si>
  <si>
    <t>85111</t>
  </si>
  <si>
    <t>Termomodernizacja budynku Teatru Powszechnego Pl. Jagielloński 15
Cel: Ochrona srodowiska.</t>
  </si>
  <si>
    <t>Monitoring obiektu.
Cel:Ochrona obiektu.</t>
  </si>
  <si>
    <t>85219
85203
85295</t>
  </si>
  <si>
    <t>Stop uzależnieniom - wybieram aktywność. 
Cel: Przeciwdziałanie uzależnieniom 
oraz propagowanie zdrowego stylu życia wśród uczniów.</t>
  </si>
  <si>
    <t>Usługa dostępu do Internetu DSL.
Cel: Zapewnienie dostępu do Internetu.</t>
  </si>
  <si>
    <t>Usługa serwisowania urządzeń kopiujących wraz z dostawą materiałów eksploatacyjnych.
Cel: Zapewnienie serwisu i materiałów eksploatacyjnych dla urządzeń kopiujących.</t>
  </si>
  <si>
    <t>60016</t>
  </si>
  <si>
    <t>Wydział Geodezji UM</t>
  </si>
  <si>
    <t>71014</t>
  </si>
  <si>
    <t>Limity wydatków w poszczególnych latach</t>
  </si>
  <si>
    <t>60017</t>
  </si>
  <si>
    <t>85219
85295
85321</t>
  </si>
  <si>
    <t>Wydział Teleinformatyczny UM</t>
  </si>
  <si>
    <t>15011</t>
  </si>
  <si>
    <t>85321 85220</t>
  </si>
  <si>
    <t>Administrowanie lokalami Skarbu Państwa. Cel: zarządzanie lokalami mieszkalnymi w budynkach Skarbu Państwa</t>
  </si>
  <si>
    <t>Utworzenie bazy danych GESUT.                                 Cel: Obowiązek realizacji ustawowych zadań określonych w ustawie "Prawo geodezyjne i kartograficzne"</t>
  </si>
  <si>
    <t>Budowa dróg w strefie Łucznik                                   Cel:Poprawa funkcjonalności układu komunkacyjnego w Radomiu</t>
  </si>
  <si>
    <t xml:space="preserve">Przebudowa Oddziału Chorób Wewnętrznych z Odcinkiem Gastroenterologii 1 Dnia i Odcinkiem Alergologii wraz  z wyposażeniem.                                               Cel:Poprawa jakości wykonywanych usług medycznych </t>
  </si>
  <si>
    <t xml:space="preserve">Wynajem pomieszczeń
Cel: - zapewnienie siedziby dla Zespołów Pracy Socjalnej
- zapewnienie mieszkania chronionego dla osób opuszczających placówki opiekieńczo-wychowawcze lub rodziny zastępcze 
- zapewnienie siedziby dla Centrum "Wolanowska"
</t>
  </si>
  <si>
    <t xml:space="preserve">Opłaty ryczałtowe za media, wywóz nieczystości i podatku od nieruchomości.Cel: Zapewnienie mieszk.chronionego dla osób opuszcz.pl. opiek.-wych. lub rodz.zast.Zapewnienie siedziby dla Miejskiego Zespołu ds.Orzekania o Niepełnosprawności </t>
  </si>
  <si>
    <t>Spłata odsetek od kredytów i pożyczek.
Cel: Obsługa zaciągniętych zobowiązań.</t>
  </si>
  <si>
    <t xml:space="preserve">85219
85220
85295  </t>
  </si>
  <si>
    <t>Dobry zawód - lepsza przyszłość"                            Cel; podniesienie zdolności uczniów do przyszłego zatrudnienia</t>
  </si>
  <si>
    <t>Wykaz przedsięwzięć WPF na lata 2011 - 2039</t>
  </si>
  <si>
    <t>-wydatki bieżące</t>
  </si>
  <si>
    <t>-wydatki majątkowe</t>
  </si>
  <si>
    <t>Umowa na sprawowanie nadzoru autorskiego
nad eksploatacją programów komputerowych obsługujących księgowość i podatki Urzędu
Cel:Zapewnienie prawidłowego funkcjonowania 
programów komputerowych f-k i podatki</t>
  </si>
  <si>
    <t>80132</t>
  </si>
  <si>
    <t>Z problemem do poradni.
Cel: Objęcie opieką psychologiczno-pedagogiczną uczniów sprawiwających problemy pedagogiczne oraz wymagających wsparcia psychologicznego i logopedycznego.</t>
  </si>
  <si>
    <t>"Krok w lepsze jutro…"
Cel:wyrównywanie szans edukacyjnych uczniów mających utrudniony dostęp do edukacji.</t>
  </si>
  <si>
    <t>Indywidualizacja procesu nauczania w klasach I-III radomskich szkół podstawowych "
Cel:wsparcie indywidualnego rozwoju uczniów dostosowanego do ich potrzeb 
edukacyjnych oraz potrzeb psychofizycznych.</t>
  </si>
  <si>
    <t>Partnerski projekt szkół Comenius-"Uczenie się przez całe życie"</t>
  </si>
  <si>
    <t>Przebudowa ulicy Hodowlanej w Radomiu</t>
  </si>
  <si>
    <t>Zbiórka,transport i unieszkodliwienie odpadów niebezpiecznych zawierających azbest z terenu Gminy Miasta Radomia.
Cel:Eliminacja szkodliwego azbestu z otoczenia</t>
  </si>
  <si>
    <t>90002</t>
  </si>
  <si>
    <t>Umowa na zbiórkę opakowań szklanych na terenie Gminy Miasta Radomia.
Cel: Zwiększenie wymaganego poziomu odzysku opakowań szklanych.</t>
  </si>
  <si>
    <t>Zbiórka odpadów niebezpiecznych pochodzenia komunalnego z terenu Gminy Miasta Radomia
Cel:Zwiększenie wymaganego poziomu odzysku odpadów niebezpiecznych.</t>
  </si>
  <si>
    <t>75075</t>
  </si>
  <si>
    <t>Kancelaria Prezydenta UM</t>
  </si>
  <si>
    <t>Projekt systemowy "Aktywność szansą na lepsze jutro"
Cel:Zwiększenie aktywności społecznej i zawodowej klientów Ośrodka Pomocy Społecznej będących w wieku aktywności zawodowej, zagrożonych wykluczeniem społecznym.</t>
  </si>
  <si>
    <t>85395
85295</t>
  </si>
  <si>
    <t xml:space="preserve">
85219</t>
  </si>
  <si>
    <t>Serwis i aktualizacja systemów informatycznych dla KM PSP Radom</t>
  </si>
  <si>
    <t>Zakup usług telekomunikacyjnych 
Cel:Zapewnienie komunikacji</t>
  </si>
  <si>
    <t>DPS ul.Rodz.Ziętalów</t>
  </si>
  <si>
    <t>Budowa obwodnicy południowej w Radomiu.
Cel:Poprawa funkcjonalności układu komunikacyjnego  m.Radomia</t>
  </si>
  <si>
    <t>Wdrożenie karty miejskiej i systemu dynamicznej informacji pasażerskiej w Radomiu 
Cel:Zaspokojenie potrzebw zakresie lokalnego transportu zbiorowego.</t>
  </si>
  <si>
    <t>Najem stanowisk garażowych
Cel:Obsługa taboru MZDiK</t>
  </si>
  <si>
    <t>Oczyszczanie ciągów pieszych, pasów
drogowych i działek gminnych z nieczystości
i odpadów, koszenie nawierzchni trawiastych
na terenie miasta Radomia (rejon północny)</t>
  </si>
  <si>
    <t>Miejski Zarząd 
Dróg
 i komunikacji</t>
  </si>
  <si>
    <t>wydatki majątkowe</t>
  </si>
  <si>
    <t>Oczyszczanie ciągów pieszych, pasów
drogowych i działek gminnych z nieczystości
i odpadów, koszenie nawierzchni trawiastych
na terenie miasta Radomia (rejon południowy)</t>
  </si>
  <si>
    <t>Miejski Zarząd 
Drógi Komunikacji</t>
  </si>
  <si>
    <t>Kontrola biletowa
Cel:Zaspokajanie potrzeb w zakresie lokalnego 
transportu zbiorowego</t>
  </si>
  <si>
    <t>Miejski Zarząd 
Dróg i Komunikacji</t>
  </si>
  <si>
    <t>Zimowe utrzymanie ulic
Cel:Zapewnienie przejezdności dróg.</t>
  </si>
  <si>
    <t>Konserwacja oświetlenia ulicznego
Cel:Utrzymanie oświetlenia ulicznego.</t>
  </si>
  <si>
    <t>90015</t>
  </si>
  <si>
    <t>Miejski Zarząd
Dróg i Komunikacji</t>
  </si>
  <si>
    <t>majątkowe</t>
  </si>
  <si>
    <t>Wywóz nieczystości Traugutta 30/30A
Cel:Utrzymanie czystości</t>
  </si>
  <si>
    <t>Dostawa materiałów biurowych
Cel: Zapewnienie utrzymania stanowisk pracy</t>
  </si>
  <si>
    <t>Budowa hali tenisowej z kortami tenisowymi, ze sztuczną nawierzchnią i nawierzchnią ceglana z zapleczem.
Cel: Poprawa infrastruktury sportowej</t>
  </si>
  <si>
    <t>Miejski Ośrodek 
Sportu i Rekreacji</t>
  </si>
  <si>
    <t>Zakup usług telekomunikacyjnych
Cel:Zapewnienie komunikacji</t>
  </si>
  <si>
    <t>85201</t>
  </si>
  <si>
    <t>Placówka OpiekuńczoWychowawcza "Słoneczny Dom"</t>
  </si>
  <si>
    <t>Ubezpieczenie majątku Gminy
Cel: Zabezpieczenie majątku Gminy przed zdarzeniami</t>
  </si>
  <si>
    <t>"Aktywizacja zawodowa i społeczna osób 
zagrożonych wykluczeniem społecznym"
Cel:Integracja społeczna i zawodowa 20 osób
z Radomia korzystających z pomocy społ.</t>
  </si>
  <si>
    <t>Miejski Ośrodek 
Pomocy Społecznej</t>
  </si>
  <si>
    <t>"Wsparcie systemowe instytucji pomocy
 i integracji społecznej"
Cel:Wypracowanie gminnego standardu wychodzenia z bezdomności</t>
  </si>
  <si>
    <t>Odbiór i transport odpadów medycznych
Cel:Utrzymanie bieżącej działalności DPS</t>
  </si>
  <si>
    <t>DPS im.Św.
Kazimierza</t>
  </si>
  <si>
    <t>Umowa na wykonanie zadań służby bezpieczeństwa
i higieny pracy
Cel:Utrzymanie bieżącej działalności DPS</t>
  </si>
  <si>
    <t>Abonament telefoniczny w sieci stacjonarnej
Cel:Utrzymanie bieżącej działalności DPS</t>
  </si>
  <si>
    <t>Konserwacja urządzenia dźwigowego
Cel:Utrzymanie bieżącej działalności DPS</t>
  </si>
  <si>
    <t>Świadczenie usług Neostrada TP
Cel:Utrzymanie bieżącej działalności DPS</t>
  </si>
  <si>
    <t>Budowa stadionu lekkoatletyczno-piłkarskiego 
wraz z krytą trybuną A, treningowej hali 
lekkoatletycznej z krytą trybuną B oraz budynkiem
administracyjnym przy Miejskim Ośrodku Sportu i 
Rekreacji w Radomiu ul. Narutowicza 9.</t>
  </si>
  <si>
    <t xml:space="preserve">bieżące </t>
  </si>
  <si>
    <t>Aktualizacja dokumentacji dotyczącej Karty Miejskiej
i Systemu Dynamicznej Informacji Pasażerskiej
 oraz udział w realizacji projektu</t>
  </si>
  <si>
    <t>Kompleksowa obsługa prawna
Cel:Zapewnienie obsługii prawnej MZDiK</t>
  </si>
  <si>
    <t>Poprawa bezpieczeństwa i monitorowanie punktu
 sprzedaży biletów komunikacji miejskiej
 w Radomiu ul.Traugutta</t>
  </si>
  <si>
    <t xml:space="preserve">do Uchwały Rady Miejskiej w Radomiu   </t>
  </si>
  <si>
    <t>Termomodernizacja w zakresie przebudowy kotłowni, sieci i węzłów cieplnych w radomskim Szpitalu Specjalistycznym ul. Tochtermana 1
Cel: Ochrona środowiska.</t>
  </si>
  <si>
    <t>Przyspieszenie wzrostu konkurencyjności woj.maz.
przez budowanie społeczeństwa informacyjnego 
i gospodarki opartej na wiedzy poprzez stworzenie 
zintegrowanych baz wiedzy o Mazowszu 
Cel:Informatyzacja zasobu geodezyjnego
 -utworzenie cyfrowej kopii dok.</t>
  </si>
  <si>
    <t>Usługa szerokopasmowego dostępu do Internetu
Cel:Zapewnienie dostępu do Internetu</t>
  </si>
  <si>
    <t>260-272+</t>
  </si>
  <si>
    <t>Modernizacja i budowa ulic w ramach tzw.
czynów społecznych drogowych-drogi publiczne gminne</t>
  </si>
  <si>
    <t>Modernizacja i budowa ulic w ramach tzw.czynów 
społecznych drogowych-drogi wewnętrzne</t>
  </si>
  <si>
    <t>Objęcie akcji w podwyższonym kapitale w Port
 Lotniczy S.A w związku z wypłatą odszkodowań
 z tytułu likwidacji ogrodu działkowego Relaks</t>
  </si>
  <si>
    <t>Wykup nieruchomości do zasobu
Cel:Wykup na rzecz Gminy Miasta Radomia prawa
 użytkowania wieczystego nieruchomości
 ul.Zubrzyckiego, Rodziny Ziętalów</t>
  </si>
  <si>
    <t>131-206</t>
  </si>
  <si>
    <t>209-269</t>
  </si>
  <si>
    <t>141-207</t>
  </si>
  <si>
    <t>210-279</t>
  </si>
  <si>
    <t>282-300</t>
  </si>
  <si>
    <t>Rozbudowa i realizacja robót budowlanych 
w istniejącym budynku Zespołu Szkół Plastycznych
 przy ul. Grzecznarowskiego
Cel:Poprawa bazy edukacyjnej</t>
  </si>
  <si>
    <t>Wydział Inwestycji 
UM</t>
  </si>
  <si>
    <t>Miejski Ośrodek
Sportu i Rekreacji</t>
  </si>
  <si>
    <t>Leasing sztucznego lodowiska 
Cel:Poprawa infrastruktury sportowej</t>
  </si>
  <si>
    <t>92604</t>
  </si>
  <si>
    <t>Sygnalizacja świetlna-konserwacja
Cel: Zapewnienie bezpieczeństwa ruchu drogowego.</t>
  </si>
  <si>
    <t xml:space="preserve">Wydział Zdrowia 
i Polityki Społecznej </t>
  </si>
  <si>
    <t xml:space="preserve">Badania społeczne 
Cel:określenie oczekiwań społecznych nt. wdrażanej Strategii Marki Miasta Radom oraz zmian zachodzących na terenie Miasta Radomia . </t>
  </si>
  <si>
    <t>Przebudowa systemu transportu publicznego w Radomiu
 poprzez zakup nowego taboru oraz rozbudowę 
infrastruktury towarzyszącej</t>
  </si>
  <si>
    <t>Budowa przedłużenia ul. Mieszka I 
od ul.Żółkiewskiego do ul.Witosa -I etap
Cel:Poprawa funkcjonalności układu komunikacyjnego m. Radomia</t>
  </si>
  <si>
    <t xml:space="preserve">Zakup sprzętu i aparatury medycznej wraz
z adaptacją pomieszczeń dla potrzeb Radomskiego
Szpitala Specjalistycznego                                                                                                                                                                                       </t>
  </si>
  <si>
    <t>Przedsiębiorczość, kwalifikacje, praca - wsparcie szkoleniowo - doradcze i finansowe dla Radomian chcących uruchomić działalność gospodarczą.
Cel:Kompleksowe wsparcie szkoleniowo-doradcze oraz finansowe na potrzeby utworzenia działalności gospodarczej.</t>
  </si>
  <si>
    <t>Biuro Obsługi 
Inwestora</t>
  </si>
  <si>
    <t>Technika i nowoczesność                                          Cel; Promocja gospodarcza Południowego Mazowsza</t>
  </si>
  <si>
    <t>71095</t>
  </si>
  <si>
    <t>Wiedza to podstawa.
Cel:Wyrównanie szans edukacyjnych.</t>
  </si>
  <si>
    <t>Wiedza szansą na lepszy start
Cel:Wyrównanie szans edukacyjnych</t>
  </si>
  <si>
    <t>Partnerski Projekt Regio
Cel: Wzmacnianie europejskiego wymiaru edukacji poprzez promowanie współpracy na szczeblu lokalnym.</t>
  </si>
  <si>
    <t xml:space="preserve">Partnerski Projekt Leonardo da Vinci
Cel:Nawiązanie współpracy międzynarodowej 
 szczeblu instytucjonalnym.Doskonalenie zawodowe </t>
  </si>
  <si>
    <t>"Rewitalizacja młodych ludzi - nasza przyszłość"      Cel; zmniejszenie obszarów wykluczenia społecznego"</t>
  </si>
  <si>
    <t>85154
85395</t>
  </si>
  <si>
    <t>Wydział Zdrowia
 i Polityki Społecznej 
UM</t>
  </si>
  <si>
    <t>Budowa bieżni lekkoatletycznej przy ZS Technicznych ul. Limanowskiego.
Cel:Poprawa infrastruktury sportowej.</t>
  </si>
  <si>
    <t>80130</t>
  </si>
  <si>
    <t>Rozbudowa ul. Zubrzyckiego
Cel: Poprawa funkcjonalnođci układu komunikacyjnego m. Radomia.</t>
  </si>
  <si>
    <t>Przebudowa przepustu pod ul.Owalną w Radomiu      Cel: Poprawa funkcjonalności układu komunikacyjnego w Radomiu</t>
  </si>
  <si>
    <t>Umowa na korzystanie z systemu informacji prawnej "Lex dla Samorządu Terytorialnego"
Cel: Zapewnienie aktualizacji nazy informacji prawnej pracownikom Urzędu.</t>
  </si>
  <si>
    <t>Prowadzenie schroniska dla bezdomnych zwierząt.
Cel: Ochrona bezdomych zwierząt.</t>
  </si>
  <si>
    <t>90013</t>
  </si>
  <si>
    <t>Wydział Ochrony 
Srodowiska i 
Rolnictwa</t>
  </si>
  <si>
    <t>Zwrot nakładów na parking - ul. Kelles-Krauza.
Cel:Realizacja postanowień zawartych w akcie notarialnym, zawartym z BP Poland w zakresie kompensaty nakładów poniesionych na budowę parkingu z czynszem dzierżawnym.</t>
  </si>
  <si>
    <t>Koszenie nawierzchni trawiastych w pasach drogowych.
Cel: Utrzymanie infrastruktury drogowej.</t>
  </si>
  <si>
    <t xml:space="preserve">Załącznik B </t>
  </si>
  <si>
    <t>Lepsza edukacja najlepszą inwestycją.
Cel: Wyrównywanie szans edukacyjnych uczniów mających problemy w nauce, a także chcących rozwijać swoje zainteresowania.</t>
  </si>
  <si>
    <t>Udzielenie wsparcia w utworzeniu ośrodka kultury romskiej w Radomiu.
Cel: Zwiększenie atrakcyjności kulturalnej i turystycznej miasta.</t>
  </si>
  <si>
    <t>92195</t>
  </si>
  <si>
    <t>Wydział 
Kultury UM</t>
  </si>
  <si>
    <t>Program 1 ZRB Bogdan Rybicki usługi w zakresie obsługi technicznej i konserwacji budynków zarządzanych przez MZL.
Cel:utrzymanie należytego stanu technicznego budynków zarządzanych przez MZL</t>
  </si>
  <si>
    <t xml:space="preserve">Program 2 PROBIT nadzór eksploatacyjny nad systemami PROBIT-SQL 
Cel: aktualizacja i dostosowywanie oprogramowania.               </t>
  </si>
  <si>
    <t xml:space="preserve">Program 3 WOK-nadzór nad systemami informatycznymi oraz konserwacja systemów telekomunikacyjnych.
Cel: zapewnienie ciągłości pracy oraz komunikacji serwerów, sprzętu komputerowego i telekomunikacyjnego, urządzeń drukujących. </t>
  </si>
  <si>
    <t>Program 4 ZUK BUD-KOM-usługi porządkowe,
 odśnieżanie, sprzątanie posesji i budynków 
zarządzanych przez MZL  
Cel:utrzymanie należytego porządku w budynkach i wokół budynków zarządzanych przez MZL</t>
  </si>
  <si>
    <t>Program 5 PLAY P4 Sp zo.o usługi w zakresie 
telefonii komórkowej.
Cel:obsługa służbowych telefonów komórkowych MZL.</t>
  </si>
  <si>
    <t xml:space="preserve">-wydatki bieżące </t>
  </si>
  <si>
    <t>Budowa hali sportowo-widowiskowej w Radomiu
Cel:poprawa infrastruktury sportowej.</t>
  </si>
  <si>
    <t>Realizacja umowy na usługę hostingu oraz nadania 
i utrzymania domeny pl.
Cel:Promocja Miasta Radomia</t>
  </si>
  <si>
    <t>"Dziecięca akademia przyszłości "
Cel:wyrównywanie szans edukacyjnych dziewcząt
 i chłopców poprzez udział w dodatkowych
 zajęciach pozalekcyjnych rozwijających
 kompetencje kluczowe(PSP 7-I gr.)</t>
  </si>
  <si>
    <t>92605</t>
  </si>
  <si>
    <t>"Dziecięca akademia przyszłości"
Cel:wyrównywanie szans edukacyjnych dziewcząt
 i chłopców poprzez udział w dodatkowych 
zajęciach pozalekcyjnych rozwijających
 kompetencje kluczowe(PSP 7 II gr.)</t>
  </si>
  <si>
    <t>"Dziecięca akademia przyszłości "
Cel:wyrównywanie szans edukacyjnych dziewcząt
 i chłopców poprzez udział w dodatkowych
 zajęciach pozalekcyjnych rozwijających
 kompetencje kluczowe(PSP 19-I gr.)</t>
  </si>
  <si>
    <t>"Dziecięca akademia przyszłości"
Cel:wyrównywanie szans edukacyjnych dziewcząt
 i chłopców poprzez udział w dodatkowych 
zajęciach pozalekcyjnych rozwijających
 kompetencje kluczowe(PSP 19 II gr.)</t>
  </si>
  <si>
    <t>majątkowe a)G93-108</t>
  </si>
  <si>
    <t>bieżące a)G92-107</t>
  </si>
  <si>
    <t>Koszty utrzymania projektu "Bezpłatny Internet 
dla mieszkańców Radomia zagrożonych 
wykluczeniem cyfrowym"
Cel:Zapewnienie dostępu do Internetu 
gospodarstwom domowym z terenu GMR 
zagrożonych wykluczeniem z powodu 
trudnej sytuacji materialnej lub
 niepełnosprawności.</t>
  </si>
  <si>
    <t>Wydział Teleinformatyczny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</si>
</sst>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5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58" xfId="0" applyFont="1" applyBorder="1" applyAlignment="1">
      <alignment horizontal="center"/>
    </xf>
    <xf numFmtId="3" fontId="4" fillId="0" borderId="59" xfId="0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2" fontId="4" fillId="0" borderId="61" xfId="0" applyNumberFormat="1" applyFont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5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7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66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57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0" fontId="5" fillId="0" borderId="30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/>
    </xf>
    <xf numFmtId="49" fontId="5" fillId="0" borderId="40" xfId="0" applyNumberFormat="1" applyFont="1" applyBorder="1" applyAlignment="1">
      <alignment wrapText="1"/>
    </xf>
    <xf numFmtId="49" fontId="4" fillId="0" borderId="65" xfId="0" applyNumberFormat="1" applyFont="1" applyBorder="1" applyAlignment="1">
      <alignment/>
    </xf>
    <xf numFmtId="49" fontId="4" fillId="0" borderId="30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49" fontId="5" fillId="0" borderId="57" xfId="0" applyNumberFormat="1" applyFont="1" applyBorder="1" applyAlignment="1">
      <alignment/>
    </xf>
    <xf numFmtId="49" fontId="6" fillId="0" borderId="7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2" fontId="8" fillId="0" borderId="61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9" fillId="0" borderId="71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0" xfId="0" applyFont="1" applyBorder="1" applyAlignment="1">
      <alignment wrapText="1"/>
    </xf>
    <xf numFmtId="0" fontId="8" fillId="0" borderId="43" xfId="0" applyFont="1" applyBorder="1" applyAlignment="1">
      <alignment/>
    </xf>
    <xf numFmtId="0" fontId="8" fillId="0" borderId="66" xfId="0" applyFont="1" applyBorder="1" applyAlignment="1">
      <alignment wrapText="1"/>
    </xf>
    <xf numFmtId="0" fontId="8" fillId="0" borderId="64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wrapText="1"/>
    </xf>
    <xf numFmtId="0" fontId="8" fillId="0" borderId="65" xfId="0" applyFont="1" applyBorder="1" applyAlignment="1">
      <alignment/>
    </xf>
    <xf numFmtId="0" fontId="10" fillId="0" borderId="30" xfId="0" applyFont="1" applyBorder="1" applyAlignment="1">
      <alignment wrapText="1"/>
    </xf>
    <xf numFmtId="0" fontId="8" fillId="0" borderId="30" xfId="0" applyNumberFormat="1" applyFont="1" applyBorder="1" applyAlignment="1">
      <alignment wrapText="1"/>
    </xf>
    <xf numFmtId="0" fontId="8" fillId="0" borderId="30" xfId="0" applyFont="1" applyBorder="1" applyAlignment="1">
      <alignment vertical="center" wrapText="1"/>
    </xf>
    <xf numFmtId="0" fontId="8" fillId="0" borderId="72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57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4" fillId="0" borderId="57" xfId="0" applyNumberFormat="1" applyFont="1" applyBorder="1" applyAlignment="1">
      <alignment/>
    </xf>
    <xf numFmtId="0" fontId="4" fillId="0" borderId="73" xfId="0" applyFont="1" applyBorder="1" applyAlignment="1">
      <alignment horizontal="center"/>
    </xf>
    <xf numFmtId="3" fontId="6" fillId="0" borderId="74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0" fontId="5" fillId="0" borderId="77" xfId="0" applyFont="1" applyBorder="1" applyAlignment="1">
      <alignment/>
    </xf>
    <xf numFmtId="3" fontId="4" fillId="0" borderId="85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81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6" fillId="0" borderId="57" xfId="0" applyFont="1" applyBorder="1" applyAlignment="1">
      <alignment/>
    </xf>
    <xf numFmtId="49" fontId="6" fillId="0" borderId="57" xfId="0" applyNumberFormat="1" applyFont="1" applyBorder="1" applyAlignment="1">
      <alignment/>
    </xf>
    <xf numFmtId="49" fontId="6" fillId="0" borderId="57" xfId="0" applyNumberFormat="1" applyFont="1" applyBorder="1" applyAlignment="1">
      <alignment horizontal="center"/>
    </xf>
    <xf numFmtId="0" fontId="9" fillId="0" borderId="57" xfId="0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4" fillId="0" borderId="71" xfId="0" applyFont="1" applyBorder="1" applyAlignment="1">
      <alignment/>
    </xf>
    <xf numFmtId="49" fontId="7" fillId="0" borderId="71" xfId="0" applyNumberFormat="1" applyFont="1" applyBorder="1" applyAlignment="1">
      <alignment/>
    </xf>
    <xf numFmtId="49" fontId="7" fillId="0" borderId="71" xfId="0" applyNumberFormat="1" applyFont="1" applyBorder="1" applyAlignment="1">
      <alignment horizontal="center"/>
    </xf>
    <xf numFmtId="0" fontId="8" fillId="0" borderId="71" xfId="0" applyFont="1" applyBorder="1" applyAlignment="1">
      <alignment/>
    </xf>
    <xf numFmtId="3" fontId="7" fillId="0" borderId="71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49" fontId="4" fillId="0" borderId="57" xfId="0" applyNumberFormat="1" applyFont="1" applyBorder="1" applyAlignment="1">
      <alignment/>
    </xf>
    <xf numFmtId="49" fontId="4" fillId="0" borderId="57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wrapText="1"/>
    </xf>
    <xf numFmtId="49" fontId="7" fillId="0" borderId="71" xfId="0" applyNumberFormat="1" applyFont="1" applyBorder="1" applyAlignment="1">
      <alignment horizontal="center" wrapText="1"/>
    </xf>
    <xf numFmtId="3" fontId="4" fillId="0" borderId="71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0" fontId="5" fillId="0" borderId="57" xfId="0" applyFont="1" applyBorder="1" applyAlignment="1">
      <alignment/>
    </xf>
    <xf numFmtId="3" fontId="5" fillId="0" borderId="57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7" fillId="0" borderId="71" xfId="0" applyFont="1" applyBorder="1" applyAlignment="1">
      <alignment/>
    </xf>
    <xf numFmtId="3" fontId="5" fillId="0" borderId="90" xfId="0" applyNumberFormat="1" applyFont="1" applyBorder="1" applyAlignment="1">
      <alignment/>
    </xf>
    <xf numFmtId="49" fontId="4" fillId="0" borderId="66" xfId="0" applyNumberFormat="1" applyFont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2" fontId="5" fillId="0" borderId="30" xfId="0" applyNumberFormat="1" applyFont="1" applyBorder="1" applyAlignment="1">
      <alignment wrapText="1"/>
    </xf>
    <xf numFmtId="2" fontId="8" fillId="0" borderId="30" xfId="0" applyNumberFormat="1" applyFont="1" applyBorder="1" applyAlignment="1">
      <alignment wrapText="1"/>
    </xf>
    <xf numFmtId="0" fontId="4" fillId="0" borderId="91" xfId="0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49" fontId="4" fillId="0" borderId="91" xfId="0" applyNumberFormat="1" applyFont="1" applyBorder="1" applyAlignment="1">
      <alignment horizontal="center"/>
    </xf>
    <xf numFmtId="49" fontId="4" fillId="0" borderId="92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wrapText="1"/>
    </xf>
    <xf numFmtId="49" fontId="4" fillId="0" borderId="67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3" fillId="0" borderId="95" xfId="0" applyFont="1" applyBorder="1" applyAlignment="1">
      <alignment/>
    </xf>
    <xf numFmtId="0" fontId="7" fillId="0" borderId="40" xfId="0" applyFont="1" applyBorder="1" applyAlignment="1">
      <alignment/>
    </xf>
    <xf numFmtId="49" fontId="7" fillId="0" borderId="40" xfId="0" applyNumberFormat="1" applyFont="1" applyBorder="1" applyAlignment="1">
      <alignment wrapText="1"/>
    </xf>
    <xf numFmtId="0" fontId="9" fillId="0" borderId="40" xfId="0" applyFont="1" applyBorder="1" applyAlignment="1">
      <alignment/>
    </xf>
    <xf numFmtId="3" fontId="7" fillId="0" borderId="39" xfId="0" applyNumberFormat="1" applyFont="1" applyBorder="1" applyAlignment="1">
      <alignment/>
    </xf>
    <xf numFmtId="49" fontId="4" fillId="0" borderId="71" xfId="0" applyNumberFormat="1" applyFont="1" applyBorder="1" applyAlignment="1">
      <alignment/>
    </xf>
    <xf numFmtId="49" fontId="4" fillId="0" borderId="71" xfId="0" applyNumberFormat="1" applyFont="1" applyBorder="1" applyAlignment="1">
      <alignment horizontal="center"/>
    </xf>
    <xf numFmtId="3" fontId="4" fillId="0" borderId="55" xfId="0" applyNumberFormat="1" applyFont="1" applyFill="1" applyBorder="1" applyAlignment="1">
      <alignment/>
    </xf>
    <xf numFmtId="3" fontId="4" fillId="0" borderId="96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63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0" fontId="8" fillId="0" borderId="43" xfId="0" applyFont="1" applyBorder="1" applyAlignment="1">
      <alignment wrapText="1"/>
    </xf>
    <xf numFmtId="3" fontId="4" fillId="0" borderId="97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99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49" fontId="4" fillId="0" borderId="83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3" fontId="4" fillId="0" borderId="105" xfId="0" applyNumberFormat="1" applyFont="1" applyBorder="1" applyAlignment="1">
      <alignment/>
    </xf>
    <xf numFmtId="49" fontId="4" fillId="0" borderId="63" xfId="0" applyNumberFormat="1" applyFont="1" applyBorder="1" applyAlignment="1">
      <alignment/>
    </xf>
    <xf numFmtId="49" fontId="4" fillId="0" borderId="101" xfId="0" applyNumberFormat="1" applyFont="1" applyBorder="1" applyAlignment="1">
      <alignment horizontal="center" wrapText="1"/>
    </xf>
    <xf numFmtId="3" fontId="5" fillId="0" borderId="94" xfId="0" applyNumberFormat="1" applyFont="1" applyBorder="1" applyAlignment="1">
      <alignment/>
    </xf>
    <xf numFmtId="0" fontId="8" fillId="0" borderId="82" xfId="0" applyFont="1" applyBorder="1" applyAlignment="1">
      <alignment wrapText="1"/>
    </xf>
    <xf numFmtId="0" fontId="8" fillId="0" borderId="82" xfId="0" applyFont="1" applyBorder="1" applyAlignment="1">
      <alignment/>
    </xf>
    <xf numFmtId="0" fontId="8" fillId="0" borderId="83" xfId="0" applyFont="1" applyBorder="1" applyAlignment="1">
      <alignment/>
    </xf>
    <xf numFmtId="0" fontId="8" fillId="0" borderId="99" xfId="0" applyFont="1" applyBorder="1" applyAlignment="1">
      <alignment/>
    </xf>
    <xf numFmtId="3" fontId="4" fillId="0" borderId="106" xfId="0" applyNumberFormat="1" applyFont="1" applyBorder="1" applyAlignment="1">
      <alignment/>
    </xf>
    <xf numFmtId="3" fontId="4" fillId="0" borderId="107" xfId="0" applyNumberFormat="1" applyFont="1" applyBorder="1" applyAlignment="1">
      <alignment/>
    </xf>
    <xf numFmtId="3" fontId="4" fillId="0" borderId="108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37" xfId="0" applyFont="1" applyBorder="1" applyAlignment="1">
      <alignment/>
    </xf>
    <xf numFmtId="3" fontId="4" fillId="0" borderId="109" xfId="0" applyNumberFormat="1" applyFont="1" applyBorder="1" applyAlignment="1">
      <alignment/>
    </xf>
    <xf numFmtId="0" fontId="8" fillId="0" borderId="101" xfId="0" applyFont="1" applyBorder="1" applyAlignment="1">
      <alignment/>
    </xf>
    <xf numFmtId="49" fontId="4" fillId="0" borderId="110" xfId="0" applyNumberFormat="1" applyFont="1" applyBorder="1" applyAlignment="1">
      <alignment/>
    </xf>
    <xf numFmtId="0" fontId="8" fillId="0" borderId="92" xfId="0" applyFont="1" applyBorder="1" applyAlignment="1">
      <alignment/>
    </xf>
    <xf numFmtId="49" fontId="4" fillId="0" borderId="82" xfId="0" applyNumberFormat="1" applyFont="1" applyBorder="1" applyAlignment="1">
      <alignment horizontal="center"/>
    </xf>
    <xf numFmtId="0" fontId="4" fillId="0" borderId="82" xfId="0" applyFont="1" applyBorder="1" applyAlignment="1">
      <alignment/>
    </xf>
    <xf numFmtId="0" fontId="8" fillId="0" borderId="111" xfId="0" applyFont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0" fontId="4" fillId="0" borderId="113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3" fontId="4" fillId="0" borderId="114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115" xfId="0" applyNumberFormat="1" applyFont="1" applyBorder="1" applyAlignment="1">
      <alignment/>
    </xf>
    <xf numFmtId="3" fontId="4" fillId="0" borderId="116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4" fillId="0" borderId="110" xfId="0" applyNumberFormat="1" applyFont="1" applyBorder="1" applyAlignment="1">
      <alignment/>
    </xf>
    <xf numFmtId="49" fontId="8" fillId="0" borderId="40" xfId="0" applyNumberFormat="1" applyFont="1" applyBorder="1" applyAlignment="1">
      <alignment wrapText="1"/>
    </xf>
    <xf numFmtId="49" fontId="4" fillId="0" borderId="101" xfId="0" applyNumberFormat="1" applyFont="1" applyBorder="1" applyAlignment="1">
      <alignment horizontal="center"/>
    </xf>
    <xf numFmtId="3" fontId="4" fillId="0" borderId="117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43" xfId="0" applyNumberFormat="1" applyFont="1" applyBorder="1" applyAlignment="1">
      <alignment/>
    </xf>
    <xf numFmtId="49" fontId="5" fillId="0" borderId="4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91" xfId="0" applyNumberFormat="1" applyFont="1" applyBorder="1" applyAlignment="1">
      <alignment/>
    </xf>
    <xf numFmtId="3" fontId="4" fillId="0" borderId="12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1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49" fontId="5" fillId="0" borderId="92" xfId="0" applyNumberFormat="1" applyFont="1" applyBorder="1" applyAlignment="1">
      <alignment horizontal="center"/>
    </xf>
    <xf numFmtId="49" fontId="4" fillId="0" borderId="110" xfId="0" applyNumberFormat="1" applyFont="1" applyBorder="1" applyAlignment="1">
      <alignment horizontal="center"/>
    </xf>
    <xf numFmtId="0" fontId="4" fillId="0" borderId="101" xfId="0" applyFont="1" applyBorder="1" applyAlignment="1">
      <alignment/>
    </xf>
    <xf numFmtId="49" fontId="4" fillId="0" borderId="111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/>
    </xf>
    <xf numFmtId="49" fontId="4" fillId="0" borderId="99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105" xfId="0" applyNumberFormat="1" applyFont="1" applyBorder="1" applyAlignment="1">
      <alignment/>
    </xf>
    <xf numFmtId="3" fontId="5" fillId="0" borderId="103" xfId="0" applyNumberFormat="1" applyFont="1" applyBorder="1" applyAlignment="1">
      <alignment/>
    </xf>
    <xf numFmtId="0" fontId="3" fillId="0" borderId="94" xfId="0" applyFont="1" applyBorder="1" applyAlignment="1">
      <alignment/>
    </xf>
    <xf numFmtId="49" fontId="5" fillId="0" borderId="30" xfId="0" applyNumberFormat="1" applyFont="1" applyBorder="1" applyAlignment="1">
      <alignment wrapText="1"/>
    </xf>
    <xf numFmtId="49" fontId="5" fillId="0" borderId="66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wrapText="1"/>
    </xf>
    <xf numFmtId="49" fontId="4" fillId="0" borderId="72" xfId="0" applyNumberFormat="1" applyFont="1" applyBorder="1" applyAlignment="1">
      <alignment wrapText="1"/>
    </xf>
    <xf numFmtId="49" fontId="4" fillId="0" borderId="66" xfId="0" applyNumberFormat="1" applyFont="1" applyBorder="1" applyAlignment="1">
      <alignment wrapText="1"/>
    </xf>
    <xf numFmtId="0" fontId="5" fillId="0" borderId="30" xfId="0" applyNumberFormat="1" applyFont="1" applyBorder="1" applyAlignment="1">
      <alignment vertical="center" wrapText="1"/>
    </xf>
    <xf numFmtId="49" fontId="4" fillId="0" borderId="92" xfId="0" applyNumberFormat="1" applyFont="1" applyBorder="1" applyAlignment="1">
      <alignment wrapText="1"/>
    </xf>
    <xf numFmtId="49" fontId="5" fillId="0" borderId="3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0" fontId="4" fillId="0" borderId="110" xfId="0" applyFont="1" applyBorder="1" applyAlignment="1">
      <alignment/>
    </xf>
    <xf numFmtId="49" fontId="4" fillId="0" borderId="101" xfId="0" applyNumberFormat="1" applyFont="1" applyBorder="1" applyAlignment="1">
      <alignment wrapText="1"/>
    </xf>
    <xf numFmtId="49" fontId="5" fillId="0" borderId="47" xfId="0" applyNumberFormat="1" applyFont="1" applyBorder="1" applyAlignment="1">
      <alignment wrapText="1"/>
    </xf>
    <xf numFmtId="49" fontId="4" fillId="0" borderId="116" xfId="0" applyNumberFormat="1" applyFont="1" applyBorder="1" applyAlignment="1">
      <alignment wrapText="1"/>
    </xf>
    <xf numFmtId="49" fontId="4" fillId="0" borderId="93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4" fillId="0" borderId="36" xfId="0" applyNumberFormat="1" applyFont="1" applyBorder="1" applyAlignment="1">
      <alignment/>
    </xf>
    <xf numFmtId="3" fontId="5" fillId="0" borderId="101" xfId="0" applyNumberFormat="1" applyFont="1" applyBorder="1" applyAlignment="1">
      <alignment/>
    </xf>
    <xf numFmtId="0" fontId="5" fillId="0" borderId="40" xfId="0" applyNumberFormat="1" applyFont="1" applyBorder="1" applyAlignment="1">
      <alignment wrapText="1"/>
    </xf>
    <xf numFmtId="3" fontId="5" fillId="0" borderId="64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49" fontId="5" fillId="0" borderId="43" xfId="0" applyNumberFormat="1" applyFont="1" applyBorder="1" applyAlignment="1">
      <alignment wrapText="1"/>
    </xf>
    <xf numFmtId="3" fontId="5" fillId="0" borderId="102" xfId="0" applyNumberFormat="1" applyFont="1" applyBorder="1" applyAlignment="1">
      <alignment/>
    </xf>
    <xf numFmtId="3" fontId="5" fillId="0" borderId="114" xfId="0" applyNumberFormat="1" applyFont="1" applyBorder="1" applyAlignment="1">
      <alignment/>
    </xf>
    <xf numFmtId="3" fontId="5" fillId="0" borderId="121" xfId="0" applyNumberFormat="1" applyFont="1" applyBorder="1" applyAlignment="1">
      <alignment/>
    </xf>
    <xf numFmtId="2" fontId="5" fillId="0" borderId="43" xfId="0" applyNumberFormat="1" applyFont="1" applyBorder="1" applyAlignment="1">
      <alignment wrapText="1"/>
    </xf>
    <xf numFmtId="49" fontId="4" fillId="0" borderId="122" xfId="0" applyNumberFormat="1" applyFont="1" applyBorder="1" applyAlignment="1">
      <alignment wrapText="1"/>
    </xf>
    <xf numFmtId="49" fontId="5" fillId="0" borderId="93" xfId="0" applyNumberFormat="1" applyFont="1" applyBorder="1" applyAlignment="1">
      <alignment wrapText="1"/>
    </xf>
    <xf numFmtId="49" fontId="4" fillId="0" borderId="32" xfId="0" applyNumberFormat="1" applyFont="1" applyBorder="1" applyAlignment="1">
      <alignment wrapText="1"/>
    </xf>
    <xf numFmtId="3" fontId="5" fillId="0" borderId="47" xfId="0" applyNumberFormat="1" applyFont="1" applyBorder="1" applyAlignment="1">
      <alignment wrapText="1"/>
    </xf>
    <xf numFmtId="0" fontId="3" fillId="0" borderId="36" xfId="0" applyFont="1" applyBorder="1" applyAlignment="1">
      <alignment/>
    </xf>
    <xf numFmtId="0" fontId="4" fillId="0" borderId="87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4" fillId="0" borderId="96" xfId="0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3" fontId="6" fillId="0" borderId="8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7" fillId="0" borderId="89" xfId="0" applyNumberFormat="1" applyFont="1" applyBorder="1" applyAlignment="1">
      <alignment/>
    </xf>
    <xf numFmtId="0" fontId="4" fillId="0" borderId="123" xfId="0" applyFont="1" applyBorder="1" applyAlignment="1">
      <alignment horizontal="center" vertical="center" wrapText="1"/>
    </xf>
    <xf numFmtId="2" fontId="4" fillId="0" borderId="123" xfId="0" applyNumberFormat="1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2" fontId="4" fillId="0" borderId="124" xfId="0" applyNumberFormat="1" applyFont="1" applyBorder="1" applyAlignment="1">
      <alignment horizontal="center" vertical="center" wrapText="1"/>
    </xf>
    <xf numFmtId="2" fontId="4" fillId="0" borderId="125" xfId="0" applyNumberFormat="1" applyFont="1" applyBorder="1" applyAlignment="1">
      <alignment horizontal="center" vertical="center" wrapText="1"/>
    </xf>
    <xf numFmtId="2" fontId="4" fillId="0" borderId="126" xfId="0" applyNumberFormat="1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7"/>
  <sheetViews>
    <sheetView tabSelected="1" zoomScaleSheetLayoutView="125" zoomScalePageLayoutView="0" workbookViewId="0" topLeftCell="A1">
      <pane ySplit="6" topLeftCell="BM343" activePane="bottomLeft" state="frozen"/>
      <selection pane="topLeft" activeCell="A1" sqref="A1"/>
      <selection pane="bottomLeft" activeCell="A208" sqref="A208:IV210"/>
    </sheetView>
  </sheetViews>
  <sheetFormatPr defaultColWidth="9.140625" defaultRowHeight="12.75"/>
  <cols>
    <col min="1" max="1" width="2.8515625" style="90" customWidth="1"/>
    <col min="2" max="2" width="37.421875" style="90" customWidth="1"/>
    <col min="3" max="3" width="6.57421875" style="90" customWidth="1"/>
    <col min="4" max="4" width="11.140625" style="94" customWidth="1"/>
    <col min="5" max="5" width="4.8515625" style="90" customWidth="1"/>
    <col min="6" max="6" width="5.140625" style="90" customWidth="1"/>
    <col min="7" max="7" width="12.00390625" style="1" customWidth="1"/>
    <col min="8" max="8" width="0.5625" style="1" hidden="1" customWidth="1"/>
    <col min="9" max="10" width="10.28125" style="1" bestFit="1" customWidth="1"/>
    <col min="11" max="11" width="10.140625" style="1" bestFit="1" customWidth="1"/>
    <col min="12" max="12" width="9.8515625" style="1" customWidth="1"/>
    <col min="13" max="14" width="10.00390625" style="1" bestFit="1" customWidth="1"/>
    <col min="15" max="15" width="9.8515625" style="1" bestFit="1" customWidth="1"/>
    <col min="16" max="16" width="9.7109375" style="1" customWidth="1"/>
    <col min="17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spans="1:21" ht="12">
      <c r="A1" s="93" t="s">
        <v>219</v>
      </c>
      <c r="O1" s="350"/>
      <c r="P1" s="351"/>
      <c r="Q1" s="351"/>
      <c r="R1" s="351"/>
      <c r="S1" s="351"/>
      <c r="T1" s="351"/>
      <c r="U1" s="352"/>
    </row>
    <row r="2" spans="1:21" ht="12">
      <c r="A2" s="93" t="s">
        <v>173</v>
      </c>
      <c r="O2" s="337"/>
      <c r="P2" s="2"/>
      <c r="Q2" s="2"/>
      <c r="R2" s="2"/>
      <c r="S2" s="2"/>
      <c r="T2" s="2"/>
      <c r="U2" s="338"/>
    </row>
    <row r="3" spans="1:21" ht="15" customHeight="1">
      <c r="A3" s="93" t="s">
        <v>114</v>
      </c>
      <c r="O3" s="337"/>
      <c r="P3" s="2"/>
      <c r="Q3" s="2"/>
      <c r="R3" s="2"/>
      <c r="S3" s="2"/>
      <c r="T3" s="2"/>
      <c r="U3" s="338"/>
    </row>
    <row r="4" spans="14:44" ht="12.75" thickBot="1">
      <c r="N4" s="296"/>
      <c r="O4" s="337"/>
      <c r="P4" s="2"/>
      <c r="Q4" s="398"/>
      <c r="R4" s="296"/>
      <c r="S4" s="296"/>
      <c r="T4" s="2"/>
      <c r="U4" s="338"/>
      <c r="AR4" s="340"/>
    </row>
    <row r="5" spans="1:37" s="5" customFormat="1" ht="30" thickBot="1">
      <c r="A5" s="100" t="s">
        <v>0</v>
      </c>
      <c r="B5" s="100" t="s">
        <v>4</v>
      </c>
      <c r="C5" s="100" t="s">
        <v>5</v>
      </c>
      <c r="D5" s="179" t="s">
        <v>6</v>
      </c>
      <c r="E5" s="443" t="s">
        <v>7</v>
      </c>
      <c r="F5" s="444"/>
      <c r="G5" s="100" t="s">
        <v>8</v>
      </c>
      <c r="H5" s="443" t="s">
        <v>9</v>
      </c>
      <c r="I5" s="440"/>
      <c r="J5" s="440"/>
      <c r="K5" s="440"/>
      <c r="L5" s="440"/>
      <c r="M5" s="440"/>
      <c r="N5" s="448"/>
      <c r="O5" s="445" t="s">
        <v>9</v>
      </c>
      <c r="P5" s="446"/>
      <c r="Q5" s="446"/>
      <c r="R5" s="446"/>
      <c r="S5" s="446"/>
      <c r="T5" s="446"/>
      <c r="U5" s="447"/>
      <c r="V5" s="440" t="s">
        <v>9</v>
      </c>
      <c r="W5" s="441"/>
      <c r="X5" s="441"/>
      <c r="Y5" s="441"/>
      <c r="Z5" s="441"/>
      <c r="AA5" s="441"/>
      <c r="AB5" s="441"/>
      <c r="AC5" s="442"/>
      <c r="AD5" s="439" t="s">
        <v>99</v>
      </c>
      <c r="AE5" s="439"/>
      <c r="AF5" s="439"/>
      <c r="AG5" s="439"/>
      <c r="AH5" s="439"/>
      <c r="AI5" s="439"/>
      <c r="AJ5" s="439"/>
      <c r="AK5" s="100" t="s">
        <v>10</v>
      </c>
    </row>
    <row r="6" spans="1:38" s="9" customFormat="1" ht="12" thickBot="1">
      <c r="A6" s="430"/>
      <c r="B6" s="140"/>
      <c r="C6" s="140"/>
      <c r="D6" s="180"/>
      <c r="E6" s="198" t="s">
        <v>1</v>
      </c>
      <c r="F6" s="198" t="s">
        <v>2</v>
      </c>
      <c r="G6" s="125"/>
      <c r="H6" s="206">
        <v>2011</v>
      </c>
      <c r="I6" s="6">
        <v>2012</v>
      </c>
      <c r="J6" s="6">
        <v>2013</v>
      </c>
      <c r="K6" s="6">
        <v>2014</v>
      </c>
      <c r="L6" s="6">
        <v>2015</v>
      </c>
      <c r="M6" s="6">
        <v>2016</v>
      </c>
      <c r="N6" s="6">
        <v>2017</v>
      </c>
      <c r="O6" s="434">
        <v>2018</v>
      </c>
      <c r="P6" s="295">
        <v>2019</v>
      </c>
      <c r="Q6" s="295">
        <v>2020</v>
      </c>
      <c r="R6" s="295">
        <v>2021</v>
      </c>
      <c r="S6" s="295">
        <v>2022</v>
      </c>
      <c r="T6" s="295">
        <v>2023</v>
      </c>
      <c r="U6" s="295">
        <v>2024</v>
      </c>
      <c r="V6" s="97">
        <v>2025</v>
      </c>
      <c r="W6" s="7">
        <v>2026</v>
      </c>
      <c r="X6" s="7">
        <v>2027</v>
      </c>
      <c r="Y6" s="7">
        <v>2028</v>
      </c>
      <c r="Z6" s="7">
        <v>2029</v>
      </c>
      <c r="AA6" s="7">
        <v>2030</v>
      </c>
      <c r="AB6" s="97">
        <v>2031</v>
      </c>
      <c r="AC6" s="6">
        <v>2032</v>
      </c>
      <c r="AD6" s="97">
        <v>2033</v>
      </c>
      <c r="AE6" s="7">
        <v>2034</v>
      </c>
      <c r="AF6" s="7">
        <v>2035</v>
      </c>
      <c r="AG6" s="7">
        <v>2036</v>
      </c>
      <c r="AH6" s="7">
        <v>2037</v>
      </c>
      <c r="AI6" s="99">
        <v>2038</v>
      </c>
      <c r="AJ6" s="8">
        <v>2039</v>
      </c>
      <c r="AK6" s="356"/>
      <c r="AL6" s="357"/>
    </row>
    <row r="7" spans="1:38" s="15" customFormat="1" ht="10.5">
      <c r="A7" s="126"/>
      <c r="B7" s="141" t="s">
        <v>3</v>
      </c>
      <c r="C7" s="157"/>
      <c r="D7" s="181"/>
      <c r="E7" s="126"/>
      <c r="F7" s="126"/>
      <c r="G7" s="202">
        <f>SUM(G8:G9)</f>
        <v>1958768168.46</v>
      </c>
      <c r="H7" s="207">
        <f aca="true" t="shared" si="0" ref="H7:AK7">SUM(H8:H9)</f>
        <v>98138840</v>
      </c>
      <c r="I7" s="11">
        <f t="shared" si="0"/>
        <v>242556609.26</v>
      </c>
      <c r="J7" s="11">
        <f t="shared" si="0"/>
        <v>272273300.76</v>
      </c>
      <c r="K7" s="11">
        <f t="shared" si="0"/>
        <v>184377490.37</v>
      </c>
      <c r="L7" s="11">
        <f t="shared" si="0"/>
        <v>99493316.46</v>
      </c>
      <c r="M7" s="12">
        <f>SUM(M8:M9)</f>
        <v>95937147</v>
      </c>
      <c r="N7" s="435">
        <f t="shared" si="0"/>
        <v>91275467.46</v>
      </c>
      <c r="O7" s="10">
        <f t="shared" si="0"/>
        <v>89453822.22</v>
      </c>
      <c r="P7" s="11">
        <f t="shared" si="0"/>
        <v>31774016.130000003</v>
      </c>
      <c r="Q7" s="11">
        <f t="shared" si="0"/>
        <v>29943331.65</v>
      </c>
      <c r="R7" s="11">
        <f t="shared" si="0"/>
        <v>28015870.75</v>
      </c>
      <c r="S7" s="11">
        <f t="shared" si="0"/>
        <v>26159027.72</v>
      </c>
      <c r="T7" s="11">
        <f t="shared" si="0"/>
        <v>24650319.53</v>
      </c>
      <c r="U7" s="11">
        <f t="shared" si="0"/>
        <v>23657191.86</v>
      </c>
      <c r="V7" s="10">
        <f t="shared" si="0"/>
        <v>22708985.45</v>
      </c>
      <c r="W7" s="11">
        <f t="shared" si="0"/>
        <v>21809426.16</v>
      </c>
      <c r="X7" s="11">
        <f t="shared" si="0"/>
        <v>21048418.85</v>
      </c>
      <c r="Y7" s="11">
        <f t="shared" si="0"/>
        <v>20377528.01</v>
      </c>
      <c r="Z7" s="11">
        <f t="shared" si="0"/>
        <v>19864236.44</v>
      </c>
      <c r="AA7" s="11">
        <f t="shared" si="0"/>
        <v>19301130</v>
      </c>
      <c r="AB7" s="10">
        <f t="shared" si="0"/>
        <v>19307153</v>
      </c>
      <c r="AC7" s="11">
        <f t="shared" si="0"/>
        <v>19313296</v>
      </c>
      <c r="AD7" s="10">
        <f t="shared" si="0"/>
        <v>19319561</v>
      </c>
      <c r="AE7" s="11">
        <f t="shared" si="0"/>
        <v>19139191</v>
      </c>
      <c r="AF7" s="11">
        <f t="shared" si="0"/>
        <v>19000000</v>
      </c>
      <c r="AG7" s="11">
        <f t="shared" si="0"/>
        <v>19000000</v>
      </c>
      <c r="AH7" s="11">
        <f t="shared" si="0"/>
        <v>19000000</v>
      </c>
      <c r="AI7" s="10">
        <f t="shared" si="0"/>
        <v>19000000</v>
      </c>
      <c r="AJ7" s="13">
        <f t="shared" si="0"/>
        <v>19000000</v>
      </c>
      <c r="AK7" s="202">
        <f t="shared" si="0"/>
        <v>769201221.25</v>
      </c>
      <c r="AL7" s="14"/>
    </row>
    <row r="8" spans="1:39" s="15" customFormat="1" ht="10.5">
      <c r="A8" s="127"/>
      <c r="B8" s="142" t="s">
        <v>11</v>
      </c>
      <c r="C8" s="158"/>
      <c r="D8" s="182"/>
      <c r="E8" s="127"/>
      <c r="F8" s="127"/>
      <c r="G8" s="203">
        <f aca="true" t="shared" si="1" ref="G8:AK8">SUM(G11,G194,G381)</f>
        <v>1544149751.46</v>
      </c>
      <c r="H8" s="208">
        <f t="shared" si="1"/>
        <v>77265879</v>
      </c>
      <c r="I8" s="17">
        <f t="shared" si="1"/>
        <v>127672010.26</v>
      </c>
      <c r="J8" s="17">
        <f t="shared" si="1"/>
        <v>111466765.75999999</v>
      </c>
      <c r="K8" s="17">
        <f t="shared" si="1"/>
        <v>91807429.36999999</v>
      </c>
      <c r="L8" s="17">
        <f t="shared" si="1"/>
        <v>96493316.46</v>
      </c>
      <c r="M8" s="107">
        <f t="shared" si="1"/>
        <v>92937147</v>
      </c>
      <c r="N8" s="436">
        <f t="shared" si="1"/>
        <v>91275467.46</v>
      </c>
      <c r="O8" s="16">
        <f t="shared" si="1"/>
        <v>89453822.22</v>
      </c>
      <c r="P8" s="17">
        <f t="shared" si="1"/>
        <v>31774016.130000003</v>
      </c>
      <c r="Q8" s="17">
        <f t="shared" si="1"/>
        <v>29943331.65</v>
      </c>
      <c r="R8" s="17">
        <f t="shared" si="1"/>
        <v>28015870.75</v>
      </c>
      <c r="S8" s="17">
        <f t="shared" si="1"/>
        <v>26159027.72</v>
      </c>
      <c r="T8" s="17">
        <f t="shared" si="1"/>
        <v>24650319.53</v>
      </c>
      <c r="U8" s="17">
        <f t="shared" si="1"/>
        <v>23657191.86</v>
      </c>
      <c r="V8" s="16">
        <f t="shared" si="1"/>
        <v>22708985.45</v>
      </c>
      <c r="W8" s="17">
        <f t="shared" si="1"/>
        <v>21809426.16</v>
      </c>
      <c r="X8" s="17">
        <f t="shared" si="1"/>
        <v>21048418.85</v>
      </c>
      <c r="Y8" s="17">
        <f t="shared" si="1"/>
        <v>20377528.01</v>
      </c>
      <c r="Z8" s="17">
        <f t="shared" si="1"/>
        <v>19864236.44</v>
      </c>
      <c r="AA8" s="17">
        <f t="shared" si="1"/>
        <v>19301130</v>
      </c>
      <c r="AB8" s="16">
        <f t="shared" si="1"/>
        <v>19307153</v>
      </c>
      <c r="AC8" s="17">
        <f t="shared" si="1"/>
        <v>19313296</v>
      </c>
      <c r="AD8" s="16">
        <f t="shared" si="1"/>
        <v>19319561</v>
      </c>
      <c r="AE8" s="17">
        <f t="shared" si="1"/>
        <v>19139191</v>
      </c>
      <c r="AF8" s="17">
        <f t="shared" si="1"/>
        <v>19000000</v>
      </c>
      <c r="AG8" s="17">
        <f t="shared" si="1"/>
        <v>19000000</v>
      </c>
      <c r="AH8" s="17">
        <f t="shared" si="1"/>
        <v>19000000</v>
      </c>
      <c r="AI8" s="16">
        <f t="shared" si="1"/>
        <v>19000000</v>
      </c>
      <c r="AJ8" s="18">
        <f t="shared" si="1"/>
        <v>19000000</v>
      </c>
      <c r="AK8" s="203">
        <f t="shared" si="1"/>
        <v>566915823.25</v>
      </c>
      <c r="AL8" s="14"/>
      <c r="AM8" s="14"/>
    </row>
    <row r="9" spans="1:39" s="15" customFormat="1" ht="11.25" thickBot="1">
      <c r="A9" s="234"/>
      <c r="B9" s="235" t="s">
        <v>12</v>
      </c>
      <c r="C9" s="236"/>
      <c r="D9" s="237"/>
      <c r="E9" s="234"/>
      <c r="F9" s="234"/>
      <c r="G9" s="238">
        <f aca="true" t="shared" si="2" ref="G9:AK9">SUM(G12,G195)</f>
        <v>414618417</v>
      </c>
      <c r="H9" s="239">
        <f t="shared" si="2"/>
        <v>20872961</v>
      </c>
      <c r="I9" s="240">
        <f t="shared" si="2"/>
        <v>114884599</v>
      </c>
      <c r="J9" s="240">
        <f t="shared" si="2"/>
        <v>160806535</v>
      </c>
      <c r="K9" s="240">
        <f t="shared" si="2"/>
        <v>92570061</v>
      </c>
      <c r="L9" s="240">
        <f t="shared" si="2"/>
        <v>3000000</v>
      </c>
      <c r="M9" s="241">
        <f t="shared" si="2"/>
        <v>3000000</v>
      </c>
      <c r="N9" s="437">
        <f t="shared" si="2"/>
        <v>0</v>
      </c>
      <c r="O9" s="242">
        <f t="shared" si="2"/>
        <v>0</v>
      </c>
      <c r="P9" s="240">
        <f t="shared" si="2"/>
        <v>0</v>
      </c>
      <c r="Q9" s="240">
        <f t="shared" si="2"/>
        <v>0</v>
      </c>
      <c r="R9" s="240">
        <f t="shared" si="2"/>
        <v>0</v>
      </c>
      <c r="S9" s="240">
        <f t="shared" si="2"/>
        <v>0</v>
      </c>
      <c r="T9" s="240">
        <f t="shared" si="2"/>
        <v>0</v>
      </c>
      <c r="U9" s="240">
        <f t="shared" si="2"/>
        <v>0</v>
      </c>
      <c r="V9" s="242">
        <f t="shared" si="2"/>
        <v>0</v>
      </c>
      <c r="W9" s="240">
        <f t="shared" si="2"/>
        <v>0</v>
      </c>
      <c r="X9" s="240">
        <f t="shared" si="2"/>
        <v>0</v>
      </c>
      <c r="Y9" s="240">
        <f t="shared" si="2"/>
        <v>0</v>
      </c>
      <c r="Z9" s="240">
        <f t="shared" si="2"/>
        <v>0</v>
      </c>
      <c r="AA9" s="240">
        <f t="shared" si="2"/>
        <v>0</v>
      </c>
      <c r="AB9" s="242">
        <f t="shared" si="2"/>
        <v>0</v>
      </c>
      <c r="AC9" s="240">
        <f t="shared" si="2"/>
        <v>0</v>
      </c>
      <c r="AD9" s="242">
        <f t="shared" si="2"/>
        <v>0</v>
      </c>
      <c r="AE9" s="240">
        <f t="shared" si="2"/>
        <v>0</v>
      </c>
      <c r="AF9" s="240">
        <f t="shared" si="2"/>
        <v>0</v>
      </c>
      <c r="AG9" s="240">
        <f t="shared" si="2"/>
        <v>0</v>
      </c>
      <c r="AH9" s="240">
        <f t="shared" si="2"/>
        <v>0</v>
      </c>
      <c r="AI9" s="242">
        <f t="shared" si="2"/>
        <v>0</v>
      </c>
      <c r="AJ9" s="285">
        <f t="shared" si="2"/>
        <v>0</v>
      </c>
      <c r="AK9" s="238">
        <f t="shared" si="2"/>
        <v>202285398</v>
      </c>
      <c r="AL9" s="14"/>
      <c r="AM9" s="14"/>
    </row>
    <row r="10" spans="1:39" s="19" customFormat="1" ht="11.25">
      <c r="A10" s="243"/>
      <c r="B10" s="244" t="s">
        <v>13</v>
      </c>
      <c r="C10" s="245"/>
      <c r="D10" s="246"/>
      <c r="E10" s="243"/>
      <c r="F10" s="243"/>
      <c r="G10" s="247">
        <f>SUM(G11:G12)</f>
        <v>942669368</v>
      </c>
      <c r="H10" s="248">
        <f aca="true" t="shared" si="3" ref="H10:AK10">SUM(H11:H12)</f>
        <v>31786795</v>
      </c>
      <c r="I10" s="249">
        <f t="shared" si="3"/>
        <v>141645327</v>
      </c>
      <c r="J10" s="249">
        <f t="shared" si="3"/>
        <v>170266218</v>
      </c>
      <c r="K10" s="249">
        <f t="shared" si="3"/>
        <v>96183686</v>
      </c>
      <c r="L10" s="249">
        <f t="shared" si="3"/>
        <v>22092153</v>
      </c>
      <c r="M10" s="250">
        <f t="shared" si="3"/>
        <v>22009069</v>
      </c>
      <c r="N10" s="438">
        <f t="shared" si="3"/>
        <v>19009069</v>
      </c>
      <c r="O10" s="251">
        <f t="shared" si="3"/>
        <v>19009069</v>
      </c>
      <c r="P10" s="249">
        <f t="shared" si="3"/>
        <v>19000000</v>
      </c>
      <c r="Q10" s="249">
        <f t="shared" si="3"/>
        <v>19000000</v>
      </c>
      <c r="R10" s="249">
        <f t="shared" si="3"/>
        <v>19000000</v>
      </c>
      <c r="S10" s="249">
        <f t="shared" si="3"/>
        <v>19000000</v>
      </c>
      <c r="T10" s="249">
        <f t="shared" si="3"/>
        <v>19000000</v>
      </c>
      <c r="U10" s="249">
        <f t="shared" si="3"/>
        <v>19000000</v>
      </c>
      <c r="V10" s="251">
        <f t="shared" si="3"/>
        <v>19000000</v>
      </c>
      <c r="W10" s="249">
        <f t="shared" si="3"/>
        <v>19000000</v>
      </c>
      <c r="X10" s="249">
        <f t="shared" si="3"/>
        <v>19000000</v>
      </c>
      <c r="Y10" s="249">
        <f t="shared" si="3"/>
        <v>19000000</v>
      </c>
      <c r="Z10" s="249">
        <f t="shared" si="3"/>
        <v>19000000</v>
      </c>
      <c r="AA10" s="249">
        <f t="shared" si="3"/>
        <v>19000000</v>
      </c>
      <c r="AB10" s="251">
        <f t="shared" si="3"/>
        <v>19000000</v>
      </c>
      <c r="AC10" s="249">
        <f t="shared" si="3"/>
        <v>19000000</v>
      </c>
      <c r="AD10" s="251">
        <f t="shared" si="3"/>
        <v>19000000</v>
      </c>
      <c r="AE10" s="249">
        <f t="shared" si="3"/>
        <v>19000000</v>
      </c>
      <c r="AF10" s="249">
        <f t="shared" si="3"/>
        <v>19000000</v>
      </c>
      <c r="AG10" s="249">
        <f t="shared" si="3"/>
        <v>19000000</v>
      </c>
      <c r="AH10" s="249">
        <f t="shared" si="3"/>
        <v>19000000</v>
      </c>
      <c r="AI10" s="251">
        <f t="shared" si="3"/>
        <v>19000000</v>
      </c>
      <c r="AJ10" s="286">
        <f t="shared" si="3"/>
        <v>19000000</v>
      </c>
      <c r="AK10" s="247">
        <f t="shared" si="3"/>
        <v>682008089</v>
      </c>
      <c r="AL10" s="14"/>
      <c r="AM10" s="14"/>
    </row>
    <row r="11" spans="1:39" s="19" customFormat="1" ht="11.25">
      <c r="A11" s="129"/>
      <c r="B11" s="143" t="s">
        <v>11</v>
      </c>
      <c r="C11" s="159"/>
      <c r="D11" s="183"/>
      <c r="E11" s="129"/>
      <c r="F11" s="129"/>
      <c r="G11" s="25">
        <f>SUM(G14,G110,G116,)</f>
        <v>536758819</v>
      </c>
      <c r="H11" s="120">
        <f aca="true" t="shared" si="4" ref="H11:AK11">SUM(H14,H110,H116)</f>
        <v>10913834</v>
      </c>
      <c r="I11" s="22">
        <f t="shared" si="4"/>
        <v>28036408</v>
      </c>
      <c r="J11" s="22">
        <f t="shared" si="4"/>
        <v>14217551</v>
      </c>
      <c r="K11" s="22">
        <f t="shared" si="4"/>
        <v>3613625</v>
      </c>
      <c r="L11" s="22">
        <f t="shared" si="4"/>
        <v>19092153</v>
      </c>
      <c r="M11" s="23">
        <f t="shared" si="4"/>
        <v>19009069</v>
      </c>
      <c r="N11" s="20">
        <f t="shared" si="4"/>
        <v>19009069</v>
      </c>
      <c r="O11" s="21">
        <f t="shared" si="4"/>
        <v>19009069</v>
      </c>
      <c r="P11" s="22">
        <f t="shared" si="4"/>
        <v>19000000</v>
      </c>
      <c r="Q11" s="22">
        <f t="shared" si="4"/>
        <v>19000000</v>
      </c>
      <c r="R11" s="22">
        <f t="shared" si="4"/>
        <v>19000000</v>
      </c>
      <c r="S11" s="22">
        <f t="shared" si="4"/>
        <v>19000000</v>
      </c>
      <c r="T11" s="22">
        <f t="shared" si="4"/>
        <v>19000000</v>
      </c>
      <c r="U11" s="22">
        <f t="shared" si="4"/>
        <v>19000000</v>
      </c>
      <c r="V11" s="21">
        <f t="shared" si="4"/>
        <v>19000000</v>
      </c>
      <c r="W11" s="22">
        <f t="shared" si="4"/>
        <v>19000000</v>
      </c>
      <c r="X11" s="22">
        <f t="shared" si="4"/>
        <v>19000000</v>
      </c>
      <c r="Y11" s="22">
        <f t="shared" si="4"/>
        <v>19000000</v>
      </c>
      <c r="Z11" s="22">
        <f t="shared" si="4"/>
        <v>19000000</v>
      </c>
      <c r="AA11" s="22">
        <f t="shared" si="4"/>
        <v>19000000</v>
      </c>
      <c r="AB11" s="21">
        <f t="shared" si="4"/>
        <v>19000000</v>
      </c>
      <c r="AC11" s="22">
        <f t="shared" si="4"/>
        <v>19000000</v>
      </c>
      <c r="AD11" s="21">
        <f t="shared" si="4"/>
        <v>19000000</v>
      </c>
      <c r="AE11" s="22">
        <f t="shared" si="4"/>
        <v>19000000</v>
      </c>
      <c r="AF11" s="22">
        <f t="shared" si="4"/>
        <v>19000000</v>
      </c>
      <c r="AG11" s="22">
        <f t="shared" si="4"/>
        <v>19000000</v>
      </c>
      <c r="AH11" s="22">
        <f t="shared" si="4"/>
        <v>19000000</v>
      </c>
      <c r="AI11" s="21">
        <f t="shared" si="4"/>
        <v>19000000</v>
      </c>
      <c r="AJ11" s="24">
        <f t="shared" si="4"/>
        <v>19000000</v>
      </c>
      <c r="AK11" s="25">
        <f t="shared" si="4"/>
        <v>484380559</v>
      </c>
      <c r="AL11" s="26"/>
      <c r="AM11" s="26"/>
    </row>
    <row r="12" spans="1:39" s="19" customFormat="1" ht="12" thickBot="1">
      <c r="A12" s="139"/>
      <c r="B12" s="252" t="s">
        <v>12</v>
      </c>
      <c r="C12" s="253"/>
      <c r="D12" s="197"/>
      <c r="E12" s="139"/>
      <c r="F12" s="139"/>
      <c r="G12" s="205">
        <f aca="true" t="shared" si="5" ref="G12:AK12">SUM(G15,G111,G117)</f>
        <v>405910549</v>
      </c>
      <c r="H12" s="228">
        <f t="shared" si="5"/>
        <v>20872961</v>
      </c>
      <c r="I12" s="87">
        <f t="shared" si="5"/>
        <v>113608919</v>
      </c>
      <c r="J12" s="87">
        <f t="shared" si="5"/>
        <v>156048667</v>
      </c>
      <c r="K12" s="87">
        <f t="shared" si="5"/>
        <v>92570061</v>
      </c>
      <c r="L12" s="87">
        <f t="shared" si="5"/>
        <v>3000000</v>
      </c>
      <c r="M12" s="115">
        <f t="shared" si="5"/>
        <v>3000000</v>
      </c>
      <c r="N12" s="114">
        <f t="shared" si="5"/>
        <v>0</v>
      </c>
      <c r="O12" s="86">
        <f t="shared" si="5"/>
        <v>0</v>
      </c>
      <c r="P12" s="87">
        <f t="shared" si="5"/>
        <v>0</v>
      </c>
      <c r="Q12" s="87">
        <f t="shared" si="5"/>
        <v>0</v>
      </c>
      <c r="R12" s="87">
        <f t="shared" si="5"/>
        <v>0</v>
      </c>
      <c r="S12" s="87">
        <f t="shared" si="5"/>
        <v>0</v>
      </c>
      <c r="T12" s="87">
        <f t="shared" si="5"/>
        <v>0</v>
      </c>
      <c r="U12" s="87">
        <f t="shared" si="5"/>
        <v>0</v>
      </c>
      <c r="V12" s="86">
        <f t="shared" si="5"/>
        <v>0</v>
      </c>
      <c r="W12" s="87">
        <f t="shared" si="5"/>
        <v>0</v>
      </c>
      <c r="X12" s="87">
        <f t="shared" si="5"/>
        <v>0</v>
      </c>
      <c r="Y12" s="87">
        <f t="shared" si="5"/>
        <v>0</v>
      </c>
      <c r="Z12" s="87">
        <f t="shared" si="5"/>
        <v>0</v>
      </c>
      <c r="AA12" s="303">
        <f t="shared" si="5"/>
        <v>0</v>
      </c>
      <c r="AB12" s="86">
        <f t="shared" si="5"/>
        <v>0</v>
      </c>
      <c r="AC12" s="87">
        <f t="shared" si="5"/>
        <v>0</v>
      </c>
      <c r="AD12" s="86">
        <f t="shared" si="5"/>
        <v>0</v>
      </c>
      <c r="AE12" s="87">
        <f t="shared" si="5"/>
        <v>0</v>
      </c>
      <c r="AF12" s="87">
        <f t="shared" si="5"/>
        <v>0</v>
      </c>
      <c r="AG12" s="87">
        <f t="shared" si="5"/>
        <v>0</v>
      </c>
      <c r="AH12" s="87">
        <f t="shared" si="5"/>
        <v>0</v>
      </c>
      <c r="AI12" s="86">
        <f t="shared" si="5"/>
        <v>0</v>
      </c>
      <c r="AJ12" s="88">
        <f t="shared" si="5"/>
        <v>0</v>
      </c>
      <c r="AK12" s="205">
        <f t="shared" si="5"/>
        <v>197627530</v>
      </c>
      <c r="AL12" s="26"/>
      <c r="AM12" s="26"/>
    </row>
    <row r="13" spans="1:39" s="19" customFormat="1" ht="42.75">
      <c r="A13" s="243"/>
      <c r="B13" s="254" t="s">
        <v>14</v>
      </c>
      <c r="C13" s="255"/>
      <c r="D13" s="246"/>
      <c r="E13" s="243"/>
      <c r="F13" s="243"/>
      <c r="G13" s="256">
        <f>SUM(G14:G15)</f>
        <v>258053701</v>
      </c>
      <c r="H13" s="257">
        <f aca="true" t="shared" si="6" ref="H13:AK13">SUM(H14:H15)</f>
        <v>8950156</v>
      </c>
      <c r="I13" s="265">
        <f t="shared" si="6"/>
        <v>91671377</v>
      </c>
      <c r="J13" s="266">
        <f t="shared" si="6"/>
        <v>99366839</v>
      </c>
      <c r="K13" s="266">
        <f t="shared" si="6"/>
        <v>51507104</v>
      </c>
      <c r="L13" s="264">
        <f t="shared" si="6"/>
        <v>83084</v>
      </c>
      <c r="M13" s="264">
        <f t="shared" si="6"/>
        <v>0</v>
      </c>
      <c r="N13" s="266">
        <f t="shared" si="6"/>
        <v>0</v>
      </c>
      <c r="O13" s="266">
        <f t="shared" si="6"/>
        <v>0</v>
      </c>
      <c r="P13" s="264">
        <f t="shared" si="6"/>
        <v>0</v>
      </c>
      <c r="Q13" s="264">
        <f t="shared" si="6"/>
        <v>0</v>
      </c>
      <c r="R13" s="264">
        <f t="shared" si="6"/>
        <v>0</v>
      </c>
      <c r="S13" s="266">
        <f t="shared" si="6"/>
        <v>0</v>
      </c>
      <c r="T13" s="264">
        <f t="shared" si="6"/>
        <v>0</v>
      </c>
      <c r="U13" s="266">
        <f t="shared" si="6"/>
        <v>0</v>
      </c>
      <c r="V13" s="264">
        <f t="shared" si="6"/>
        <v>0</v>
      </c>
      <c r="W13" s="266">
        <f t="shared" si="6"/>
        <v>0</v>
      </c>
      <c r="X13" s="264">
        <f t="shared" si="6"/>
        <v>0</v>
      </c>
      <c r="Y13" s="266">
        <f t="shared" si="6"/>
        <v>0</v>
      </c>
      <c r="Z13" s="264">
        <f t="shared" si="6"/>
        <v>0</v>
      </c>
      <c r="AA13" s="266">
        <f t="shared" si="6"/>
        <v>0</v>
      </c>
      <c r="AB13" s="264">
        <f t="shared" si="6"/>
        <v>0</v>
      </c>
      <c r="AC13" s="266">
        <f t="shared" si="6"/>
        <v>0</v>
      </c>
      <c r="AD13" s="266">
        <f t="shared" si="6"/>
        <v>0</v>
      </c>
      <c r="AE13" s="264">
        <f t="shared" si="6"/>
        <v>0</v>
      </c>
      <c r="AF13" s="264">
        <f t="shared" si="6"/>
        <v>0</v>
      </c>
      <c r="AG13" s="266">
        <f t="shared" si="6"/>
        <v>0</v>
      </c>
      <c r="AH13" s="264">
        <f t="shared" si="6"/>
        <v>0</v>
      </c>
      <c r="AI13" s="264">
        <f t="shared" si="6"/>
        <v>0</v>
      </c>
      <c r="AJ13" s="287">
        <f t="shared" si="6"/>
        <v>0</v>
      </c>
      <c r="AK13" s="258">
        <f t="shared" si="6"/>
        <v>69064185</v>
      </c>
      <c r="AL13" s="14"/>
      <c r="AM13" s="14"/>
    </row>
    <row r="14" spans="1:44" s="35" customFormat="1" ht="10.5" customHeight="1">
      <c r="A14" s="131"/>
      <c r="B14" s="145" t="s">
        <v>11</v>
      </c>
      <c r="C14" s="161"/>
      <c r="D14" s="183"/>
      <c r="E14" s="131"/>
      <c r="F14" s="131"/>
      <c r="G14" s="64">
        <f aca="true" t="shared" si="7" ref="G14:AK14">SUM(G17,G20,G23,G26,G29,G32,G35,G38,G41,G44,G47,G50,G53,G56,G59,G62,G65,G68,G71,G74,G77,G80,G83,G86,G89,G401)</f>
        <v>59024494</v>
      </c>
      <c r="H14" s="64">
        <f t="shared" si="7"/>
        <v>8546656</v>
      </c>
      <c r="I14" s="220">
        <f t="shared" si="7"/>
        <v>26974686</v>
      </c>
      <c r="J14" s="62">
        <f t="shared" si="7"/>
        <v>13056614</v>
      </c>
      <c r="K14" s="62">
        <f t="shared" si="7"/>
        <v>3587043</v>
      </c>
      <c r="L14" s="62">
        <f t="shared" si="7"/>
        <v>83084</v>
      </c>
      <c r="M14" s="62">
        <f t="shared" si="7"/>
        <v>0</v>
      </c>
      <c r="N14" s="62">
        <f t="shared" si="7"/>
        <v>0</v>
      </c>
      <c r="O14" s="61">
        <f t="shared" si="7"/>
        <v>0</v>
      </c>
      <c r="P14" s="62">
        <f t="shared" si="7"/>
        <v>0</v>
      </c>
      <c r="Q14" s="62">
        <f t="shared" si="7"/>
        <v>0</v>
      </c>
      <c r="R14" s="62">
        <f t="shared" si="7"/>
        <v>0</v>
      </c>
      <c r="S14" s="62">
        <f t="shared" si="7"/>
        <v>0</v>
      </c>
      <c r="T14" s="62">
        <f t="shared" si="7"/>
        <v>0</v>
      </c>
      <c r="U14" s="62">
        <f t="shared" si="7"/>
        <v>0</v>
      </c>
      <c r="V14" s="62">
        <f t="shared" si="7"/>
        <v>0</v>
      </c>
      <c r="W14" s="62">
        <f t="shared" si="7"/>
        <v>0</v>
      </c>
      <c r="X14" s="62">
        <f t="shared" si="7"/>
        <v>0</v>
      </c>
      <c r="Y14" s="62">
        <f t="shared" si="7"/>
        <v>0</v>
      </c>
      <c r="Z14" s="62">
        <f t="shared" si="7"/>
        <v>0</v>
      </c>
      <c r="AA14" s="62">
        <f t="shared" si="7"/>
        <v>0</v>
      </c>
      <c r="AB14" s="62">
        <f t="shared" si="7"/>
        <v>0</v>
      </c>
      <c r="AC14" s="62">
        <f t="shared" si="7"/>
        <v>0</v>
      </c>
      <c r="AD14" s="62">
        <f t="shared" si="7"/>
        <v>0</v>
      </c>
      <c r="AE14" s="62">
        <f t="shared" si="7"/>
        <v>0</v>
      </c>
      <c r="AF14" s="62">
        <f t="shared" si="7"/>
        <v>0</v>
      </c>
      <c r="AG14" s="62">
        <f t="shared" si="7"/>
        <v>0</v>
      </c>
      <c r="AH14" s="62">
        <f t="shared" si="7"/>
        <v>0</v>
      </c>
      <c r="AI14" s="62">
        <f t="shared" si="7"/>
        <v>0</v>
      </c>
      <c r="AJ14" s="362">
        <f t="shared" si="7"/>
        <v>0</v>
      </c>
      <c r="AK14" s="64">
        <f t="shared" si="7"/>
        <v>7678779</v>
      </c>
      <c r="AL14" s="26"/>
      <c r="AM14" s="26"/>
      <c r="AN14" s="26"/>
      <c r="AO14" s="26"/>
      <c r="AP14" s="26"/>
      <c r="AQ14" s="26"/>
      <c r="AR14" s="26"/>
    </row>
    <row r="15" spans="1:44" s="35" customFormat="1" ht="12" thickBot="1">
      <c r="A15" s="259"/>
      <c r="B15" s="156" t="s">
        <v>12</v>
      </c>
      <c r="C15" s="178"/>
      <c r="D15" s="197"/>
      <c r="E15" s="259"/>
      <c r="F15" s="259"/>
      <c r="G15" s="260">
        <f aca="true" t="shared" si="8" ref="G15:AK15">SUM(G18,G21,G24,G27,G30,G33,G36,G39,G42,G45,G48,G51,G54,G57,G60,G63,G66,G69,G72,G75,G78,G81,G84,G87,G90,G402)</f>
        <v>199029207</v>
      </c>
      <c r="H15" s="260">
        <f t="shared" si="8"/>
        <v>403500</v>
      </c>
      <c r="I15" s="267">
        <f t="shared" si="8"/>
        <v>64696691</v>
      </c>
      <c r="J15" s="268">
        <f t="shared" si="8"/>
        <v>86310225</v>
      </c>
      <c r="K15" s="268">
        <f t="shared" si="8"/>
        <v>47920061</v>
      </c>
      <c r="L15" s="268">
        <f t="shared" si="8"/>
        <v>0</v>
      </c>
      <c r="M15" s="268">
        <f t="shared" si="8"/>
        <v>0</v>
      </c>
      <c r="N15" s="268">
        <f t="shared" si="8"/>
        <v>0</v>
      </c>
      <c r="O15" s="269">
        <f t="shared" si="8"/>
        <v>0</v>
      </c>
      <c r="P15" s="268">
        <f t="shared" si="8"/>
        <v>0</v>
      </c>
      <c r="Q15" s="323">
        <f t="shared" si="8"/>
        <v>0</v>
      </c>
      <c r="R15" s="268">
        <f t="shared" si="8"/>
        <v>0</v>
      </c>
      <c r="S15" s="268">
        <f t="shared" si="8"/>
        <v>0</v>
      </c>
      <c r="T15" s="268">
        <f t="shared" si="8"/>
        <v>0</v>
      </c>
      <c r="U15" s="268">
        <f t="shared" si="8"/>
        <v>0</v>
      </c>
      <c r="V15" s="268">
        <f t="shared" si="8"/>
        <v>0</v>
      </c>
      <c r="W15" s="268">
        <f t="shared" si="8"/>
        <v>0</v>
      </c>
      <c r="X15" s="268">
        <f t="shared" si="8"/>
        <v>0</v>
      </c>
      <c r="Y15" s="268">
        <f t="shared" si="8"/>
        <v>0</v>
      </c>
      <c r="Z15" s="268">
        <f t="shared" si="8"/>
        <v>0</v>
      </c>
      <c r="AA15" s="268">
        <f t="shared" si="8"/>
        <v>0</v>
      </c>
      <c r="AB15" s="268">
        <f t="shared" si="8"/>
        <v>0</v>
      </c>
      <c r="AC15" s="268">
        <f t="shared" si="8"/>
        <v>0</v>
      </c>
      <c r="AD15" s="323">
        <f t="shared" si="8"/>
        <v>0</v>
      </c>
      <c r="AE15" s="268">
        <f t="shared" si="8"/>
        <v>0</v>
      </c>
      <c r="AF15" s="268">
        <f t="shared" si="8"/>
        <v>0</v>
      </c>
      <c r="AG15" s="268">
        <f t="shared" si="8"/>
        <v>0</v>
      </c>
      <c r="AH15" s="268">
        <f t="shared" si="8"/>
        <v>0</v>
      </c>
      <c r="AI15" s="268">
        <f t="shared" si="8"/>
        <v>0</v>
      </c>
      <c r="AJ15" s="423">
        <f t="shared" si="8"/>
        <v>0</v>
      </c>
      <c r="AK15" s="260">
        <f t="shared" si="8"/>
        <v>61385406</v>
      </c>
      <c r="AL15" s="26"/>
      <c r="AM15" s="26"/>
      <c r="AN15" s="26"/>
      <c r="AO15" s="26"/>
      <c r="AP15" s="26"/>
      <c r="AQ15" s="26"/>
      <c r="AR15" s="26"/>
    </row>
    <row r="16" spans="1:39" s="19" customFormat="1" ht="67.5" customHeight="1">
      <c r="A16" s="243">
        <v>1</v>
      </c>
      <c r="B16" s="149" t="s">
        <v>87</v>
      </c>
      <c r="C16" s="173" t="s">
        <v>15</v>
      </c>
      <c r="D16" s="190" t="s">
        <v>102</v>
      </c>
      <c r="E16" s="136">
        <v>2010</v>
      </c>
      <c r="F16" s="136">
        <v>2013</v>
      </c>
      <c r="G16" s="67">
        <f>SUM(G17:G18)</f>
        <v>10149100</v>
      </c>
      <c r="H16" s="221">
        <f>SUM(H17:H18)</f>
        <v>345610</v>
      </c>
      <c r="I16" s="50">
        <f aca="true" t="shared" si="9" ref="I16:AK16">SUM(I17:I18)</f>
        <v>8998300</v>
      </c>
      <c r="J16" s="65">
        <f t="shared" si="9"/>
        <v>750588</v>
      </c>
      <c r="K16" s="50">
        <f t="shared" si="9"/>
        <v>0</v>
      </c>
      <c r="L16" s="50">
        <f t="shared" si="9"/>
        <v>0</v>
      </c>
      <c r="M16" s="375">
        <f t="shared" si="9"/>
        <v>0</v>
      </c>
      <c r="N16" s="65">
        <f t="shared" si="9"/>
        <v>0</v>
      </c>
      <c r="O16" s="65">
        <f t="shared" si="9"/>
        <v>0</v>
      </c>
      <c r="P16" s="50">
        <f t="shared" si="9"/>
        <v>0</v>
      </c>
      <c r="Q16" s="65">
        <f t="shared" si="9"/>
        <v>0</v>
      </c>
      <c r="R16" s="50">
        <f t="shared" si="9"/>
        <v>0</v>
      </c>
      <c r="S16" s="50">
        <f t="shared" si="9"/>
        <v>0</v>
      </c>
      <c r="T16" s="65">
        <f t="shared" si="9"/>
        <v>0</v>
      </c>
      <c r="U16" s="50">
        <f t="shared" si="9"/>
        <v>0</v>
      </c>
      <c r="V16" s="65">
        <f t="shared" si="9"/>
        <v>0</v>
      </c>
      <c r="W16" s="50">
        <f t="shared" si="9"/>
        <v>0</v>
      </c>
      <c r="X16" s="50">
        <f t="shared" si="9"/>
        <v>0</v>
      </c>
      <c r="Y16" s="65">
        <f t="shared" si="9"/>
        <v>0</v>
      </c>
      <c r="Z16" s="50">
        <f t="shared" si="9"/>
        <v>0</v>
      </c>
      <c r="AA16" s="50">
        <f t="shared" si="9"/>
        <v>0</v>
      </c>
      <c r="AB16" s="65">
        <f t="shared" si="9"/>
        <v>0</v>
      </c>
      <c r="AC16" s="50">
        <f t="shared" si="9"/>
        <v>0</v>
      </c>
      <c r="AD16" s="65">
        <f t="shared" si="9"/>
        <v>0</v>
      </c>
      <c r="AE16" s="65">
        <f t="shared" si="9"/>
        <v>0</v>
      </c>
      <c r="AF16" s="50">
        <f t="shared" si="9"/>
        <v>0</v>
      </c>
      <c r="AG16" s="50">
        <f t="shared" si="9"/>
        <v>0</v>
      </c>
      <c r="AH16" s="65">
        <f t="shared" si="9"/>
        <v>0</v>
      </c>
      <c r="AI16" s="50">
        <f t="shared" si="9"/>
        <v>0</v>
      </c>
      <c r="AJ16" s="289">
        <f t="shared" si="9"/>
        <v>0</v>
      </c>
      <c r="AK16" s="293">
        <f t="shared" si="9"/>
        <v>0</v>
      </c>
      <c r="AL16" s="14"/>
      <c r="AM16" s="14"/>
    </row>
    <row r="17" spans="1:39" s="19" customFormat="1" ht="11.25">
      <c r="A17" s="129"/>
      <c r="B17" s="143" t="s">
        <v>11</v>
      </c>
      <c r="C17" s="159"/>
      <c r="D17" s="183"/>
      <c r="E17" s="129"/>
      <c r="F17" s="129"/>
      <c r="G17" s="25">
        <v>3784100</v>
      </c>
      <c r="H17" s="120">
        <v>345610</v>
      </c>
      <c r="I17" s="22">
        <v>2633300</v>
      </c>
      <c r="J17" s="22">
        <v>750588</v>
      </c>
      <c r="K17" s="22">
        <v>0</v>
      </c>
      <c r="L17" s="22">
        <v>0</v>
      </c>
      <c r="M17" s="22">
        <v>0</v>
      </c>
      <c r="N17" s="22">
        <v>0</v>
      </c>
      <c r="O17" s="21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1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4">
        <v>0</v>
      </c>
      <c r="AK17" s="25">
        <v>0</v>
      </c>
      <c r="AL17" s="14"/>
      <c r="AM17" s="14"/>
    </row>
    <row r="18" spans="1:39" s="19" customFormat="1" ht="11.25">
      <c r="A18" s="130"/>
      <c r="B18" s="144" t="s">
        <v>12</v>
      </c>
      <c r="C18" s="160"/>
      <c r="D18" s="184"/>
      <c r="E18" s="130"/>
      <c r="F18" s="130"/>
      <c r="G18" s="30">
        <v>6365000</v>
      </c>
      <c r="H18" s="209">
        <v>0</v>
      </c>
      <c r="I18" s="28">
        <v>6365000</v>
      </c>
      <c r="J18" s="28">
        <v>0</v>
      </c>
      <c r="K18" s="28">
        <v>0</v>
      </c>
      <c r="L18" s="22">
        <v>0</v>
      </c>
      <c r="M18" s="22">
        <v>0</v>
      </c>
      <c r="N18" s="22">
        <v>0</v>
      </c>
      <c r="O18" s="21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1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4">
        <v>0</v>
      </c>
      <c r="AK18" s="30">
        <v>0</v>
      </c>
      <c r="AL18" s="14"/>
      <c r="AM18" s="14"/>
    </row>
    <row r="19" spans="1:39" s="19" customFormat="1" ht="88.5" customHeight="1" hidden="1">
      <c r="A19" s="85">
        <v>2</v>
      </c>
      <c r="B19" s="147" t="s">
        <v>16</v>
      </c>
      <c r="C19" s="163" t="s">
        <v>17</v>
      </c>
      <c r="D19" s="185" t="s">
        <v>102</v>
      </c>
      <c r="E19" s="85">
        <v>2009</v>
      </c>
      <c r="F19" s="85">
        <v>2013</v>
      </c>
      <c r="G19" s="40">
        <f>SUM(G20:G21)</f>
        <v>48945</v>
      </c>
      <c r="H19" s="211">
        <f aca="true" t="shared" si="10" ref="H19:AK19">SUM(H20:H21)</f>
        <v>0</v>
      </c>
      <c r="I19" s="38">
        <f t="shared" si="10"/>
        <v>37305</v>
      </c>
      <c r="J19" s="38">
        <f t="shared" si="10"/>
        <v>11640</v>
      </c>
      <c r="K19" s="38">
        <f t="shared" si="10"/>
        <v>0</v>
      </c>
      <c r="L19" s="38">
        <f t="shared" si="10"/>
        <v>0</v>
      </c>
      <c r="M19" s="38">
        <f t="shared" si="10"/>
        <v>0</v>
      </c>
      <c r="N19" s="37">
        <f t="shared" si="10"/>
        <v>0</v>
      </c>
      <c r="O19" s="37">
        <f t="shared" si="10"/>
        <v>0</v>
      </c>
      <c r="P19" s="38">
        <f t="shared" si="10"/>
        <v>0</v>
      </c>
      <c r="Q19" s="38">
        <f t="shared" si="10"/>
        <v>0</v>
      </c>
      <c r="R19" s="38">
        <f t="shared" si="10"/>
        <v>0</v>
      </c>
      <c r="S19" s="38">
        <f t="shared" si="10"/>
        <v>0</v>
      </c>
      <c r="T19" s="38">
        <f t="shared" si="10"/>
        <v>0</v>
      </c>
      <c r="U19" s="38">
        <f t="shared" si="10"/>
        <v>0</v>
      </c>
      <c r="V19" s="37">
        <f t="shared" si="10"/>
        <v>0</v>
      </c>
      <c r="W19" s="38">
        <f t="shared" si="10"/>
        <v>0</v>
      </c>
      <c r="X19" s="38">
        <f t="shared" si="10"/>
        <v>0</v>
      </c>
      <c r="Y19" s="52">
        <f t="shared" si="10"/>
        <v>0</v>
      </c>
      <c r="Z19" s="38">
        <f t="shared" si="10"/>
        <v>0</v>
      </c>
      <c r="AA19" s="38">
        <f t="shared" si="10"/>
        <v>0</v>
      </c>
      <c r="AB19" s="37">
        <f t="shared" si="10"/>
        <v>0</v>
      </c>
      <c r="AC19" s="38">
        <f t="shared" si="10"/>
        <v>0</v>
      </c>
      <c r="AD19" s="37">
        <f t="shared" si="10"/>
        <v>0</v>
      </c>
      <c r="AE19" s="38">
        <f t="shared" si="10"/>
        <v>0</v>
      </c>
      <c r="AF19" s="38">
        <f t="shared" si="10"/>
        <v>0</v>
      </c>
      <c r="AG19" s="38">
        <f t="shared" si="10"/>
        <v>0</v>
      </c>
      <c r="AH19" s="38">
        <f t="shared" si="10"/>
        <v>0</v>
      </c>
      <c r="AI19" s="37">
        <f t="shared" si="10"/>
        <v>0</v>
      </c>
      <c r="AJ19" s="41">
        <f t="shared" si="10"/>
        <v>0</v>
      </c>
      <c r="AK19" s="40">
        <f t="shared" si="10"/>
        <v>11640</v>
      </c>
      <c r="AL19" s="14"/>
      <c r="AM19" s="14"/>
    </row>
    <row r="20" spans="1:39" s="19" customFormat="1" ht="11.25" hidden="1">
      <c r="A20" s="129"/>
      <c r="B20" s="143" t="s">
        <v>11</v>
      </c>
      <c r="C20" s="159"/>
      <c r="D20" s="183"/>
      <c r="E20" s="129"/>
      <c r="F20" s="129"/>
      <c r="G20" s="25">
        <v>0</v>
      </c>
      <c r="H20" s="120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1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1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5">
        <v>0</v>
      </c>
      <c r="AL20" s="14"/>
      <c r="AM20" s="14"/>
    </row>
    <row r="21" spans="1:39" s="19" customFormat="1" ht="11.25" hidden="1">
      <c r="A21" s="130"/>
      <c r="B21" s="144" t="s">
        <v>12</v>
      </c>
      <c r="C21" s="160"/>
      <c r="D21" s="184"/>
      <c r="E21" s="130"/>
      <c r="F21" s="130"/>
      <c r="G21" s="30">
        <v>48945</v>
      </c>
      <c r="H21" s="209">
        <v>0</v>
      </c>
      <c r="I21" s="28">
        <v>37305</v>
      </c>
      <c r="J21" s="28">
        <v>11640</v>
      </c>
      <c r="K21" s="28">
        <v>0</v>
      </c>
      <c r="L21" s="44">
        <v>0</v>
      </c>
      <c r="M21" s="44">
        <v>0</v>
      </c>
      <c r="N21" s="28">
        <v>0</v>
      </c>
      <c r="O21" s="27">
        <v>0</v>
      </c>
      <c r="P21" s="28">
        <v>0</v>
      </c>
      <c r="Q21" s="28">
        <v>0</v>
      </c>
      <c r="R21" s="28">
        <v>0</v>
      </c>
      <c r="S21" s="44">
        <v>0</v>
      </c>
      <c r="T21" s="28">
        <v>0</v>
      </c>
      <c r="U21" s="28">
        <v>0</v>
      </c>
      <c r="V21" s="27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108">
        <v>11640</v>
      </c>
      <c r="AL21" s="14"/>
      <c r="AM21" s="14"/>
    </row>
    <row r="22" spans="1:39" s="19" customFormat="1" ht="33.75" hidden="1">
      <c r="A22" s="133">
        <v>3</v>
      </c>
      <c r="B22" s="410" t="s">
        <v>200</v>
      </c>
      <c r="C22" s="140" t="s">
        <v>201</v>
      </c>
      <c r="D22" s="309" t="s">
        <v>199</v>
      </c>
      <c r="E22" s="132">
        <v>2011</v>
      </c>
      <c r="F22" s="132">
        <v>2012</v>
      </c>
      <c r="G22" s="34">
        <f>G24+G23</f>
        <v>1007165</v>
      </c>
      <c r="H22" s="54">
        <f aca="true" t="shared" si="11" ref="H22:AK22">H24+H23</f>
        <v>0</v>
      </c>
      <c r="I22" s="54">
        <f t="shared" si="11"/>
        <v>1007165</v>
      </c>
      <c r="J22" s="54">
        <f t="shared" si="11"/>
        <v>0</v>
      </c>
      <c r="K22" s="117">
        <f t="shared" si="11"/>
        <v>0</v>
      </c>
      <c r="L22" s="54">
        <f t="shared" si="11"/>
        <v>0</v>
      </c>
      <c r="M22" s="54">
        <f t="shared" si="11"/>
        <v>0</v>
      </c>
      <c r="N22" s="54">
        <f t="shared" si="11"/>
        <v>0</v>
      </c>
      <c r="O22" s="54">
        <f t="shared" si="11"/>
        <v>0</v>
      </c>
      <c r="P22" s="117">
        <f t="shared" si="11"/>
        <v>0</v>
      </c>
      <c r="Q22" s="54">
        <f t="shared" si="11"/>
        <v>0</v>
      </c>
      <c r="R22" s="54">
        <f t="shared" si="11"/>
        <v>0</v>
      </c>
      <c r="S22" s="54">
        <f t="shared" si="11"/>
        <v>0</v>
      </c>
      <c r="T22" s="54">
        <f t="shared" si="11"/>
        <v>0</v>
      </c>
      <c r="U22" s="54">
        <f t="shared" si="11"/>
        <v>0</v>
      </c>
      <c r="V22" s="54">
        <f t="shared" si="11"/>
        <v>0</v>
      </c>
      <c r="W22" s="117">
        <f t="shared" si="11"/>
        <v>0</v>
      </c>
      <c r="X22" s="54">
        <f t="shared" si="11"/>
        <v>0</v>
      </c>
      <c r="Y22" s="54">
        <f t="shared" si="11"/>
        <v>0</v>
      </c>
      <c r="Z22" s="117">
        <f t="shared" si="11"/>
        <v>0</v>
      </c>
      <c r="AA22" s="54">
        <f t="shared" si="11"/>
        <v>0</v>
      </c>
      <c r="AB22" s="54">
        <f t="shared" si="11"/>
        <v>0</v>
      </c>
      <c r="AC22" s="54">
        <f t="shared" si="11"/>
        <v>0</v>
      </c>
      <c r="AD22" s="54">
        <f t="shared" si="11"/>
        <v>0</v>
      </c>
      <c r="AE22" s="54">
        <f t="shared" si="11"/>
        <v>0</v>
      </c>
      <c r="AF22" s="54">
        <f t="shared" si="11"/>
        <v>0</v>
      </c>
      <c r="AG22" s="54">
        <f t="shared" si="11"/>
        <v>0</v>
      </c>
      <c r="AH22" s="117">
        <f t="shared" si="11"/>
        <v>0</v>
      </c>
      <c r="AI22" s="117">
        <f t="shared" si="11"/>
        <v>0</v>
      </c>
      <c r="AJ22" s="355">
        <f t="shared" si="11"/>
        <v>0</v>
      </c>
      <c r="AK22" s="110">
        <f t="shared" si="11"/>
        <v>0</v>
      </c>
      <c r="AL22" s="14"/>
      <c r="AM22" s="14"/>
    </row>
    <row r="23" spans="1:39" s="19" customFormat="1" ht="11.25" hidden="1">
      <c r="A23" s="129"/>
      <c r="B23" s="381" t="s">
        <v>115</v>
      </c>
      <c r="C23" s="159"/>
      <c r="D23" s="183"/>
      <c r="E23" s="129"/>
      <c r="F23" s="129"/>
      <c r="G23" s="25">
        <v>907465</v>
      </c>
      <c r="H23" s="25">
        <v>0</v>
      </c>
      <c r="I23" s="120">
        <v>907465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1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334">
        <v>0</v>
      </c>
      <c r="AK23" s="25">
        <v>0</v>
      </c>
      <c r="AL23" s="14"/>
      <c r="AM23" s="14"/>
    </row>
    <row r="24" spans="1:39" s="19" customFormat="1" ht="11.25" hidden="1">
      <c r="A24" s="130"/>
      <c r="B24" s="384" t="s">
        <v>116</v>
      </c>
      <c r="C24" s="160"/>
      <c r="D24" s="184"/>
      <c r="E24" s="130"/>
      <c r="F24" s="130"/>
      <c r="G24" s="30">
        <v>99700</v>
      </c>
      <c r="H24" s="30">
        <v>0</v>
      </c>
      <c r="I24" s="209">
        <v>99700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7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385">
        <v>0</v>
      </c>
      <c r="AK24" s="30">
        <v>0</v>
      </c>
      <c r="AL24" s="14"/>
      <c r="AM24" s="14"/>
    </row>
    <row r="25" spans="1:39" s="19" customFormat="1" ht="67.5" hidden="1">
      <c r="A25" s="133">
        <v>4</v>
      </c>
      <c r="B25" s="411" t="s">
        <v>198</v>
      </c>
      <c r="C25" s="140" t="s">
        <v>103</v>
      </c>
      <c r="D25" s="309" t="s">
        <v>199</v>
      </c>
      <c r="E25" s="132">
        <v>2011</v>
      </c>
      <c r="F25" s="132">
        <v>2012</v>
      </c>
      <c r="G25" s="53">
        <f>G27+G26</f>
        <v>3481730</v>
      </c>
      <c r="H25" s="53">
        <f aca="true" t="shared" si="12" ref="H25:AK25">H27+H26</f>
        <v>0</v>
      </c>
      <c r="I25" s="214">
        <f t="shared" si="12"/>
        <v>1300620</v>
      </c>
      <c r="J25" s="48">
        <f t="shared" si="12"/>
        <v>0</v>
      </c>
      <c r="K25" s="48">
        <f t="shared" si="12"/>
        <v>0</v>
      </c>
      <c r="L25" s="48">
        <f t="shared" si="12"/>
        <v>0</v>
      </c>
      <c r="M25" s="48">
        <f t="shared" si="12"/>
        <v>0</v>
      </c>
      <c r="N25" s="47">
        <f t="shared" si="12"/>
        <v>0</v>
      </c>
      <c r="O25" s="46">
        <f t="shared" si="12"/>
        <v>0</v>
      </c>
      <c r="P25" s="57">
        <f t="shared" si="12"/>
        <v>0</v>
      </c>
      <c r="Q25" s="47">
        <f t="shared" si="12"/>
        <v>0</v>
      </c>
      <c r="R25" s="47">
        <f t="shared" si="12"/>
        <v>0</v>
      </c>
      <c r="S25" s="57">
        <f t="shared" si="12"/>
        <v>0</v>
      </c>
      <c r="T25" s="48">
        <f t="shared" si="12"/>
        <v>0</v>
      </c>
      <c r="U25" s="47">
        <f t="shared" si="12"/>
        <v>0</v>
      </c>
      <c r="V25" s="47">
        <f t="shared" si="12"/>
        <v>0</v>
      </c>
      <c r="W25" s="46">
        <f t="shared" si="12"/>
        <v>0</v>
      </c>
      <c r="X25" s="47">
        <f t="shared" si="12"/>
        <v>0</v>
      </c>
      <c r="Y25" s="57">
        <f t="shared" si="12"/>
        <v>0</v>
      </c>
      <c r="Z25" s="47">
        <f t="shared" si="12"/>
        <v>0</v>
      </c>
      <c r="AA25" s="47">
        <f t="shared" si="12"/>
        <v>0</v>
      </c>
      <c r="AB25" s="80">
        <f t="shared" si="12"/>
        <v>0</v>
      </c>
      <c r="AC25" s="32">
        <f t="shared" si="12"/>
        <v>0</v>
      </c>
      <c r="AD25" s="59">
        <f t="shared" si="12"/>
        <v>0</v>
      </c>
      <c r="AE25" s="32">
        <f t="shared" si="12"/>
        <v>0</v>
      </c>
      <c r="AF25" s="32">
        <f t="shared" si="12"/>
        <v>0</v>
      </c>
      <c r="AG25" s="32">
        <f t="shared" si="12"/>
        <v>0</v>
      </c>
      <c r="AH25" s="32">
        <f t="shared" si="12"/>
        <v>0</v>
      </c>
      <c r="AI25" s="32">
        <f t="shared" si="12"/>
        <v>0</v>
      </c>
      <c r="AJ25" s="315">
        <f t="shared" si="12"/>
        <v>0</v>
      </c>
      <c r="AK25" s="53">
        <f t="shared" si="12"/>
        <v>0</v>
      </c>
      <c r="AL25" s="14"/>
      <c r="AM25" s="14"/>
    </row>
    <row r="26" spans="1:39" s="19" customFormat="1" ht="11.25" hidden="1">
      <c r="A26" s="129"/>
      <c r="B26" s="143" t="s">
        <v>115</v>
      </c>
      <c r="C26" s="159"/>
      <c r="D26" s="183"/>
      <c r="E26" s="129"/>
      <c r="F26" s="129"/>
      <c r="G26" s="25">
        <v>3481730</v>
      </c>
      <c r="H26" s="25">
        <v>0</v>
      </c>
      <c r="I26" s="215">
        <v>1300620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334">
        <v>0</v>
      </c>
      <c r="AK26" s="25">
        <v>0</v>
      </c>
      <c r="AL26" s="14"/>
      <c r="AM26" s="14"/>
    </row>
    <row r="27" spans="1:39" s="19" customFormat="1" ht="11.25" hidden="1">
      <c r="A27" s="132"/>
      <c r="B27" s="152" t="s">
        <v>116</v>
      </c>
      <c r="C27" s="140"/>
      <c r="D27" s="186"/>
      <c r="E27" s="132"/>
      <c r="F27" s="132"/>
      <c r="G27" s="53">
        <v>0</v>
      </c>
      <c r="H27" s="53">
        <v>0</v>
      </c>
      <c r="I27" s="212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28">
        <v>0</v>
      </c>
      <c r="Q27" s="43">
        <v>0</v>
      </c>
      <c r="R27" s="54">
        <v>0</v>
      </c>
      <c r="S27" s="43">
        <v>0</v>
      </c>
      <c r="T27" s="22">
        <v>0</v>
      </c>
      <c r="U27" s="54">
        <v>0</v>
      </c>
      <c r="V27" s="54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54">
        <v>0</v>
      </c>
      <c r="AD27" s="54">
        <v>0</v>
      </c>
      <c r="AE27" s="43">
        <v>0</v>
      </c>
      <c r="AF27" s="43">
        <v>0</v>
      </c>
      <c r="AG27" s="43">
        <v>0</v>
      </c>
      <c r="AH27" s="43">
        <v>0</v>
      </c>
      <c r="AI27" s="27">
        <v>0</v>
      </c>
      <c r="AJ27" s="315">
        <v>0</v>
      </c>
      <c r="AK27" s="53">
        <v>0</v>
      </c>
      <c r="AL27" s="14"/>
      <c r="AM27" s="14"/>
    </row>
    <row r="28" spans="1:39" s="19" customFormat="1" ht="34.5" customHeight="1" hidden="1">
      <c r="A28" s="128">
        <v>5</v>
      </c>
      <c r="B28" s="399" t="s">
        <v>20</v>
      </c>
      <c r="C28" s="163" t="s">
        <v>21</v>
      </c>
      <c r="D28" s="185" t="s">
        <v>19</v>
      </c>
      <c r="E28" s="85">
        <v>2010</v>
      </c>
      <c r="F28" s="85">
        <v>2013</v>
      </c>
      <c r="G28" s="40">
        <f aca="true" t="shared" si="13" ref="G28:AK28">SUM(G29:G30)</f>
        <v>839582</v>
      </c>
      <c r="H28" s="211">
        <f t="shared" si="13"/>
        <v>264524</v>
      </c>
      <c r="I28" s="38">
        <f t="shared" si="13"/>
        <v>244164</v>
      </c>
      <c r="J28" s="37">
        <f t="shared" si="13"/>
        <v>143256</v>
      </c>
      <c r="K28" s="38">
        <f t="shared" si="13"/>
        <v>0</v>
      </c>
      <c r="L28" s="38">
        <f t="shared" si="13"/>
        <v>0</v>
      </c>
      <c r="M28" s="38">
        <f t="shared" si="13"/>
        <v>0</v>
      </c>
      <c r="N28" s="37">
        <f t="shared" si="13"/>
        <v>0</v>
      </c>
      <c r="O28" s="37">
        <f t="shared" si="13"/>
        <v>0</v>
      </c>
      <c r="P28" s="50">
        <f t="shared" si="13"/>
        <v>0</v>
      </c>
      <c r="Q28" s="38">
        <f t="shared" si="13"/>
        <v>0</v>
      </c>
      <c r="R28" s="38">
        <f t="shared" si="13"/>
        <v>0</v>
      </c>
      <c r="S28" s="37">
        <f t="shared" si="13"/>
        <v>0</v>
      </c>
      <c r="T28" s="50">
        <f t="shared" si="13"/>
        <v>0</v>
      </c>
      <c r="U28" s="38">
        <f t="shared" si="13"/>
        <v>0</v>
      </c>
      <c r="V28" s="37">
        <f t="shared" si="13"/>
        <v>0</v>
      </c>
      <c r="W28" s="37">
        <f t="shared" si="13"/>
        <v>0</v>
      </c>
      <c r="X28" s="38">
        <f t="shared" si="13"/>
        <v>0</v>
      </c>
      <c r="Y28" s="38">
        <f t="shared" si="13"/>
        <v>0</v>
      </c>
      <c r="Z28" s="38">
        <f t="shared" si="13"/>
        <v>0</v>
      </c>
      <c r="AA28" s="38">
        <f t="shared" si="13"/>
        <v>0</v>
      </c>
      <c r="AB28" s="37">
        <f t="shared" si="13"/>
        <v>0</v>
      </c>
      <c r="AC28" s="38">
        <f t="shared" si="13"/>
        <v>0</v>
      </c>
      <c r="AD28" s="38">
        <f t="shared" si="13"/>
        <v>0</v>
      </c>
      <c r="AE28" s="38">
        <f t="shared" si="13"/>
        <v>0</v>
      </c>
      <c r="AF28" s="38">
        <f t="shared" si="13"/>
        <v>0</v>
      </c>
      <c r="AG28" s="38">
        <f t="shared" si="13"/>
        <v>0</v>
      </c>
      <c r="AH28" s="38">
        <f t="shared" si="13"/>
        <v>0</v>
      </c>
      <c r="AI28" s="37">
        <f t="shared" si="13"/>
        <v>0</v>
      </c>
      <c r="AJ28" s="41">
        <f t="shared" si="13"/>
        <v>0</v>
      </c>
      <c r="AK28" s="40">
        <f t="shared" si="13"/>
        <v>0</v>
      </c>
      <c r="AL28" s="14"/>
      <c r="AM28" s="14"/>
    </row>
    <row r="29" spans="1:39" s="19" customFormat="1" ht="11.25" hidden="1">
      <c r="A29" s="129"/>
      <c r="B29" s="143" t="s">
        <v>11</v>
      </c>
      <c r="C29" s="159"/>
      <c r="D29" s="183"/>
      <c r="E29" s="129"/>
      <c r="F29" s="129"/>
      <c r="G29" s="25">
        <v>839582</v>
      </c>
      <c r="H29" s="120">
        <v>264524</v>
      </c>
      <c r="I29" s="22">
        <v>244164</v>
      </c>
      <c r="J29" s="22">
        <v>143256</v>
      </c>
      <c r="K29" s="22">
        <v>0</v>
      </c>
      <c r="L29" s="22">
        <v>0</v>
      </c>
      <c r="M29" s="22">
        <v>0</v>
      </c>
      <c r="N29" s="22">
        <v>0</v>
      </c>
      <c r="O29" s="21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1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5">
        <v>0</v>
      </c>
      <c r="AL29" s="14"/>
      <c r="AM29" s="14"/>
    </row>
    <row r="30" spans="1:39" s="19" customFormat="1" ht="12" customHeight="1" hidden="1">
      <c r="A30" s="130"/>
      <c r="B30" s="144" t="s">
        <v>12</v>
      </c>
      <c r="C30" s="389"/>
      <c r="D30" s="184"/>
      <c r="E30" s="130"/>
      <c r="F30" s="130"/>
      <c r="G30" s="30">
        <v>0</v>
      </c>
      <c r="H30" s="209">
        <v>0</v>
      </c>
      <c r="I30" s="28">
        <v>0</v>
      </c>
      <c r="J30" s="27">
        <v>0</v>
      </c>
      <c r="K30" s="28">
        <v>0</v>
      </c>
      <c r="L30" s="28">
        <v>0</v>
      </c>
      <c r="M30" s="27">
        <v>0</v>
      </c>
      <c r="N30" s="28">
        <v>0</v>
      </c>
      <c r="O30" s="27">
        <v>0</v>
      </c>
      <c r="P30" s="28">
        <v>0</v>
      </c>
      <c r="Q30" s="28">
        <v>0</v>
      </c>
      <c r="R30" s="28">
        <v>0</v>
      </c>
      <c r="S30" s="27">
        <v>0</v>
      </c>
      <c r="T30" s="28">
        <v>0</v>
      </c>
      <c r="U30" s="28">
        <v>0</v>
      </c>
      <c r="V30" s="27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7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7">
        <v>0</v>
      </c>
      <c r="AK30" s="30">
        <v>0</v>
      </c>
      <c r="AL30" s="14"/>
      <c r="AM30" s="14"/>
    </row>
    <row r="31" spans="1:39" s="19" customFormat="1" ht="33.75" customHeight="1" hidden="1">
      <c r="A31" s="132">
        <v>6</v>
      </c>
      <c r="B31" s="401" t="s">
        <v>205</v>
      </c>
      <c r="C31" s="366" t="s">
        <v>18</v>
      </c>
      <c r="D31" s="190" t="s">
        <v>19</v>
      </c>
      <c r="E31" s="132">
        <v>2010</v>
      </c>
      <c r="F31" s="132">
        <v>2012</v>
      </c>
      <c r="G31" s="53">
        <f>G33+G32</f>
        <v>189603</v>
      </c>
      <c r="H31" s="53">
        <f aca="true" t="shared" si="14" ref="H31:AK31">H33+H32</f>
        <v>0</v>
      </c>
      <c r="I31" s="354">
        <f t="shared" si="14"/>
        <v>176442</v>
      </c>
      <c r="J31" s="117">
        <f t="shared" si="14"/>
        <v>0</v>
      </c>
      <c r="K31" s="117">
        <f t="shared" si="14"/>
        <v>0</v>
      </c>
      <c r="L31" s="117">
        <f t="shared" si="14"/>
        <v>0</v>
      </c>
      <c r="M31" s="117">
        <f t="shared" si="14"/>
        <v>0</v>
      </c>
      <c r="N31" s="117">
        <f t="shared" si="14"/>
        <v>0</v>
      </c>
      <c r="O31" s="118">
        <f t="shared" si="14"/>
        <v>0</v>
      </c>
      <c r="P31" s="117">
        <f t="shared" si="14"/>
        <v>0</v>
      </c>
      <c r="Q31" s="117">
        <f t="shared" si="14"/>
        <v>0</v>
      </c>
      <c r="R31" s="117">
        <f t="shared" si="14"/>
        <v>0</v>
      </c>
      <c r="S31" s="117">
        <f t="shared" si="14"/>
        <v>0</v>
      </c>
      <c r="T31" s="117">
        <f t="shared" si="14"/>
        <v>0</v>
      </c>
      <c r="U31" s="55">
        <f t="shared" si="14"/>
        <v>0</v>
      </c>
      <c r="V31" s="117">
        <f t="shared" si="14"/>
        <v>0</v>
      </c>
      <c r="W31" s="117">
        <f t="shared" si="14"/>
        <v>0</v>
      </c>
      <c r="X31" s="80">
        <f t="shared" si="14"/>
        <v>0</v>
      </c>
      <c r="Y31" s="55">
        <f t="shared" si="14"/>
        <v>0</v>
      </c>
      <c r="Z31" s="117">
        <f t="shared" si="14"/>
        <v>0</v>
      </c>
      <c r="AA31" s="117">
        <f t="shared" si="14"/>
        <v>0</v>
      </c>
      <c r="AB31" s="117">
        <f t="shared" si="14"/>
        <v>0</v>
      </c>
      <c r="AC31" s="117">
        <f t="shared" si="14"/>
        <v>0</v>
      </c>
      <c r="AD31" s="117">
        <f t="shared" si="14"/>
        <v>0</v>
      </c>
      <c r="AE31" s="117">
        <f t="shared" si="14"/>
        <v>0</v>
      </c>
      <c r="AF31" s="117">
        <f t="shared" si="14"/>
        <v>0</v>
      </c>
      <c r="AG31" s="117">
        <f t="shared" si="14"/>
        <v>0</v>
      </c>
      <c r="AH31" s="117">
        <f t="shared" si="14"/>
        <v>0</v>
      </c>
      <c r="AI31" s="117">
        <f t="shared" si="14"/>
        <v>0</v>
      </c>
      <c r="AJ31" s="315">
        <f t="shared" si="14"/>
        <v>0</v>
      </c>
      <c r="AK31" s="53">
        <f t="shared" si="14"/>
        <v>0</v>
      </c>
      <c r="AL31" s="14"/>
      <c r="AM31" s="14"/>
    </row>
    <row r="32" spans="1:39" s="19" customFormat="1" ht="12" customHeight="1" hidden="1">
      <c r="A32" s="129"/>
      <c r="B32" s="143" t="s">
        <v>115</v>
      </c>
      <c r="C32" s="280"/>
      <c r="D32" s="183"/>
      <c r="E32" s="129"/>
      <c r="F32" s="129"/>
      <c r="G32" s="25">
        <v>189603</v>
      </c>
      <c r="H32" s="25">
        <v>0</v>
      </c>
      <c r="I32" s="120">
        <v>176442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1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4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4">
        <v>0</v>
      </c>
      <c r="AI32" s="22">
        <v>0</v>
      </c>
      <c r="AJ32" s="334">
        <v>0</v>
      </c>
      <c r="AK32" s="25">
        <v>0</v>
      </c>
      <c r="AL32" s="14"/>
      <c r="AM32" s="14"/>
    </row>
    <row r="33" spans="1:39" s="19" customFormat="1" ht="12" customHeight="1" hidden="1">
      <c r="A33" s="132"/>
      <c r="B33" s="148" t="s">
        <v>116</v>
      </c>
      <c r="C33" s="387"/>
      <c r="D33" s="188"/>
      <c r="E33" s="134"/>
      <c r="F33" s="134"/>
      <c r="G33" s="108">
        <v>0</v>
      </c>
      <c r="H33" s="108">
        <v>0</v>
      </c>
      <c r="I33" s="214">
        <v>0</v>
      </c>
      <c r="J33" s="44">
        <v>0</v>
      </c>
      <c r="K33" s="44">
        <v>0</v>
      </c>
      <c r="L33" s="28">
        <v>0</v>
      </c>
      <c r="M33" s="28">
        <v>0</v>
      </c>
      <c r="N33" s="44">
        <v>0</v>
      </c>
      <c r="O33" s="27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28">
        <v>0</v>
      </c>
      <c r="W33" s="28">
        <v>0</v>
      </c>
      <c r="X33" s="45">
        <v>0</v>
      </c>
      <c r="Y33" s="28">
        <v>0</v>
      </c>
      <c r="Z33" s="44">
        <v>0</v>
      </c>
      <c r="AA33" s="44">
        <v>0</v>
      </c>
      <c r="AB33" s="44">
        <v>0</v>
      </c>
      <c r="AC33" s="45">
        <v>0</v>
      </c>
      <c r="AD33" s="28">
        <v>0</v>
      </c>
      <c r="AE33" s="44">
        <v>0</v>
      </c>
      <c r="AF33" s="44">
        <v>0</v>
      </c>
      <c r="AG33" s="44">
        <v>0</v>
      </c>
      <c r="AH33" s="45">
        <v>0</v>
      </c>
      <c r="AI33" s="28">
        <v>0</v>
      </c>
      <c r="AJ33" s="364">
        <v>0</v>
      </c>
      <c r="AK33" s="108">
        <v>0</v>
      </c>
      <c r="AL33" s="14"/>
      <c r="AM33" s="14"/>
    </row>
    <row r="34" spans="1:39" s="19" customFormat="1" ht="48" customHeight="1" hidden="1">
      <c r="A34" s="132">
        <v>7</v>
      </c>
      <c r="B34" s="399" t="s">
        <v>204</v>
      </c>
      <c r="C34" s="366" t="s">
        <v>18</v>
      </c>
      <c r="D34" s="190" t="s">
        <v>19</v>
      </c>
      <c r="E34" s="132">
        <v>2010</v>
      </c>
      <c r="F34" s="132">
        <v>2012</v>
      </c>
      <c r="G34" s="53">
        <f>G35+G36</f>
        <v>158285</v>
      </c>
      <c r="H34" s="53">
        <f aca="true" t="shared" si="15" ref="H34:AK34">H35+H36</f>
        <v>0</v>
      </c>
      <c r="I34" s="212">
        <f t="shared" si="15"/>
        <v>90588</v>
      </c>
      <c r="J34" s="117">
        <f t="shared" si="15"/>
        <v>0</v>
      </c>
      <c r="K34" s="117">
        <f t="shared" si="15"/>
        <v>0</v>
      </c>
      <c r="L34" s="55">
        <f t="shared" si="15"/>
        <v>0</v>
      </c>
      <c r="M34" s="117">
        <f t="shared" si="15"/>
        <v>0</v>
      </c>
      <c r="N34" s="117">
        <f t="shared" si="15"/>
        <v>0</v>
      </c>
      <c r="O34" s="118">
        <f t="shared" si="15"/>
        <v>0</v>
      </c>
      <c r="P34" s="117">
        <f t="shared" si="15"/>
        <v>0</v>
      </c>
      <c r="Q34" s="55">
        <f t="shared" si="15"/>
        <v>0</v>
      </c>
      <c r="R34" s="55">
        <f t="shared" si="15"/>
        <v>0</v>
      </c>
      <c r="S34" s="117">
        <f t="shared" si="15"/>
        <v>0</v>
      </c>
      <c r="T34" s="117">
        <f t="shared" si="15"/>
        <v>0</v>
      </c>
      <c r="U34" s="117">
        <f t="shared" si="15"/>
        <v>0</v>
      </c>
      <c r="V34" s="117">
        <f t="shared" si="15"/>
        <v>0</v>
      </c>
      <c r="W34" s="117">
        <f t="shared" si="15"/>
        <v>0</v>
      </c>
      <c r="X34" s="117">
        <f t="shared" si="15"/>
        <v>0</v>
      </c>
      <c r="Y34" s="32">
        <f t="shared" si="15"/>
        <v>0</v>
      </c>
      <c r="Z34" s="117">
        <f t="shared" si="15"/>
        <v>0</v>
      </c>
      <c r="AA34" s="55">
        <f t="shared" si="15"/>
        <v>0</v>
      </c>
      <c r="AB34" s="55">
        <f t="shared" si="15"/>
        <v>0</v>
      </c>
      <c r="AC34" s="117">
        <f t="shared" si="15"/>
        <v>0</v>
      </c>
      <c r="AD34" s="117">
        <f t="shared" si="15"/>
        <v>0</v>
      </c>
      <c r="AE34" s="117">
        <f t="shared" si="15"/>
        <v>0</v>
      </c>
      <c r="AF34" s="117">
        <f t="shared" si="15"/>
        <v>0</v>
      </c>
      <c r="AG34" s="117">
        <f t="shared" si="15"/>
        <v>0</v>
      </c>
      <c r="AH34" s="55">
        <f t="shared" si="15"/>
        <v>0</v>
      </c>
      <c r="AI34" s="55">
        <f t="shared" si="15"/>
        <v>0</v>
      </c>
      <c r="AJ34" s="315">
        <f t="shared" si="15"/>
        <v>0</v>
      </c>
      <c r="AK34" s="53">
        <f t="shared" si="15"/>
        <v>0</v>
      </c>
      <c r="AL34" s="14"/>
      <c r="AM34" s="14"/>
    </row>
    <row r="35" spans="1:39" s="19" customFormat="1" ht="12" customHeight="1" hidden="1">
      <c r="A35" s="129"/>
      <c r="B35" s="143" t="s">
        <v>115</v>
      </c>
      <c r="C35" s="280"/>
      <c r="D35" s="183"/>
      <c r="E35" s="129"/>
      <c r="F35" s="129"/>
      <c r="G35" s="25">
        <v>158285</v>
      </c>
      <c r="H35" s="25">
        <v>0</v>
      </c>
      <c r="I35" s="120">
        <v>90588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1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334">
        <v>0</v>
      </c>
      <c r="AK35" s="25">
        <v>0</v>
      </c>
      <c r="AL35" s="14"/>
      <c r="AM35" s="14"/>
    </row>
    <row r="36" spans="1:39" s="19" customFormat="1" ht="12" customHeight="1" hidden="1">
      <c r="A36" s="132"/>
      <c r="B36" s="148" t="s">
        <v>116</v>
      </c>
      <c r="C36" s="164"/>
      <c r="D36" s="188"/>
      <c r="E36" s="134"/>
      <c r="F36" s="134"/>
      <c r="G36" s="108">
        <v>0</v>
      </c>
      <c r="H36" s="108">
        <v>0</v>
      </c>
      <c r="I36" s="209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3">
        <v>0</v>
      </c>
      <c r="P36" s="44">
        <v>0</v>
      </c>
      <c r="Q36" s="44">
        <v>0</v>
      </c>
      <c r="R36" s="44">
        <v>0</v>
      </c>
      <c r="S36" s="28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28">
        <v>0</v>
      </c>
      <c r="AB36" s="44">
        <v>0</v>
      </c>
      <c r="AC36" s="28">
        <v>0</v>
      </c>
      <c r="AD36" s="28">
        <v>0</v>
      </c>
      <c r="AE36" s="44">
        <v>0</v>
      </c>
      <c r="AF36" s="44">
        <v>0</v>
      </c>
      <c r="AG36" s="76">
        <v>0</v>
      </c>
      <c r="AH36" s="44">
        <v>0</v>
      </c>
      <c r="AI36" s="44">
        <v>0</v>
      </c>
      <c r="AJ36" s="315">
        <v>0</v>
      </c>
      <c r="AK36" s="108">
        <v>0</v>
      </c>
      <c r="AL36" s="14"/>
      <c r="AM36" s="14"/>
    </row>
    <row r="37" spans="1:39" s="19" customFormat="1" ht="29.25" customHeight="1" hidden="1">
      <c r="A37" s="135">
        <v>8</v>
      </c>
      <c r="B37" s="149" t="s">
        <v>202</v>
      </c>
      <c r="C37" s="366" t="s">
        <v>18</v>
      </c>
      <c r="D37" s="190" t="s">
        <v>19</v>
      </c>
      <c r="E37" s="132">
        <v>2009</v>
      </c>
      <c r="F37" s="132">
        <v>2012</v>
      </c>
      <c r="G37" s="53">
        <f>G39+G38</f>
        <v>2580560</v>
      </c>
      <c r="H37" s="53">
        <f aca="true" t="shared" si="16" ref="H37:AK37">H39+H38</f>
        <v>0</v>
      </c>
      <c r="I37" s="212">
        <f t="shared" si="16"/>
        <v>198360</v>
      </c>
      <c r="J37" s="54">
        <f t="shared" si="16"/>
        <v>0</v>
      </c>
      <c r="K37" s="118">
        <f t="shared" si="16"/>
        <v>0</v>
      </c>
      <c r="L37" s="118">
        <f t="shared" si="16"/>
        <v>0</v>
      </c>
      <c r="M37" s="118">
        <f t="shared" si="16"/>
        <v>0</v>
      </c>
      <c r="N37" s="118">
        <f t="shared" si="16"/>
        <v>0</v>
      </c>
      <c r="O37" s="118">
        <f t="shared" si="16"/>
        <v>0</v>
      </c>
      <c r="P37" s="118">
        <f t="shared" si="16"/>
        <v>0</v>
      </c>
      <c r="Q37" s="118">
        <f t="shared" si="16"/>
        <v>0</v>
      </c>
      <c r="R37" s="118">
        <f t="shared" si="16"/>
        <v>0</v>
      </c>
      <c r="S37" s="118">
        <f t="shared" si="16"/>
        <v>0</v>
      </c>
      <c r="T37" s="118">
        <f t="shared" si="16"/>
        <v>0</v>
      </c>
      <c r="U37" s="118">
        <f t="shared" si="16"/>
        <v>0</v>
      </c>
      <c r="V37" s="118">
        <f t="shared" si="16"/>
        <v>0</v>
      </c>
      <c r="W37" s="118">
        <f t="shared" si="16"/>
        <v>0</v>
      </c>
      <c r="X37" s="118">
        <f t="shared" si="16"/>
        <v>0</v>
      </c>
      <c r="Y37" s="118">
        <f t="shared" si="16"/>
        <v>0</v>
      </c>
      <c r="Z37" s="118">
        <f t="shared" si="16"/>
        <v>0</v>
      </c>
      <c r="AA37" s="32">
        <f t="shared" si="16"/>
        <v>0</v>
      </c>
      <c r="AB37" s="118">
        <f t="shared" si="16"/>
        <v>0</v>
      </c>
      <c r="AC37" s="118">
        <f t="shared" si="16"/>
        <v>0</v>
      </c>
      <c r="AD37" s="118">
        <f t="shared" si="16"/>
        <v>0</v>
      </c>
      <c r="AE37" s="118">
        <f t="shared" si="16"/>
        <v>0</v>
      </c>
      <c r="AF37" s="118">
        <f t="shared" si="16"/>
        <v>0</v>
      </c>
      <c r="AG37" s="32">
        <f t="shared" si="16"/>
        <v>0</v>
      </c>
      <c r="AH37" s="118">
        <f t="shared" si="16"/>
        <v>0</v>
      </c>
      <c r="AI37" s="118">
        <f t="shared" si="16"/>
        <v>0</v>
      </c>
      <c r="AJ37" s="316">
        <f t="shared" si="16"/>
        <v>0</v>
      </c>
      <c r="AK37" s="53">
        <f t="shared" si="16"/>
        <v>0</v>
      </c>
      <c r="AL37" s="14"/>
      <c r="AM37" s="14"/>
    </row>
    <row r="38" spans="1:39" s="19" customFormat="1" ht="11.25" customHeight="1" hidden="1">
      <c r="A38" s="129"/>
      <c r="B38" s="381" t="s">
        <v>115</v>
      </c>
      <c r="C38" s="280"/>
      <c r="D38" s="183"/>
      <c r="E38" s="129"/>
      <c r="F38" s="129"/>
      <c r="G38" s="120">
        <v>2575560</v>
      </c>
      <c r="H38" s="120">
        <v>0</v>
      </c>
      <c r="I38" s="120">
        <v>198360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5">
        <v>0</v>
      </c>
      <c r="AL38" s="14"/>
      <c r="AM38" s="14"/>
    </row>
    <row r="39" spans="1:39" s="19" customFormat="1" ht="12" customHeight="1" hidden="1">
      <c r="A39" s="134"/>
      <c r="B39" s="344" t="s">
        <v>116</v>
      </c>
      <c r="C39" s="387"/>
      <c r="D39" s="188"/>
      <c r="E39" s="134"/>
      <c r="F39" s="134"/>
      <c r="G39" s="108">
        <v>5000</v>
      </c>
      <c r="H39" s="108">
        <v>0</v>
      </c>
      <c r="I39" s="214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27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28">
        <v>0</v>
      </c>
      <c r="AH39" s="28">
        <v>0</v>
      </c>
      <c r="AI39" s="27">
        <v>0</v>
      </c>
      <c r="AJ39" s="364">
        <v>0</v>
      </c>
      <c r="AK39" s="108">
        <v>0</v>
      </c>
      <c r="AL39" s="14"/>
      <c r="AM39" s="14"/>
    </row>
    <row r="40" spans="1:39" s="19" customFormat="1" ht="33.75" customHeight="1" hidden="1">
      <c r="A40" s="128">
        <v>9</v>
      </c>
      <c r="B40" s="412" t="s">
        <v>203</v>
      </c>
      <c r="C40" s="366" t="s">
        <v>18</v>
      </c>
      <c r="D40" s="190" t="s">
        <v>19</v>
      </c>
      <c r="E40" s="132">
        <v>2009</v>
      </c>
      <c r="F40" s="132">
        <v>2012</v>
      </c>
      <c r="G40" s="53">
        <f>G41+G42</f>
        <v>2331375</v>
      </c>
      <c r="H40" s="53">
        <f aca="true" t="shared" si="17" ref="H40:AK40">H41+H42</f>
        <v>0</v>
      </c>
      <c r="I40" s="354">
        <f t="shared" si="17"/>
        <v>170831</v>
      </c>
      <c r="J40" s="117">
        <f t="shared" si="17"/>
        <v>0</v>
      </c>
      <c r="K40" s="117">
        <f t="shared" si="17"/>
        <v>0</v>
      </c>
      <c r="L40" s="117">
        <f t="shared" si="17"/>
        <v>0</v>
      </c>
      <c r="M40" s="117">
        <f t="shared" si="17"/>
        <v>0</v>
      </c>
      <c r="N40" s="117">
        <f t="shared" si="17"/>
        <v>0</v>
      </c>
      <c r="O40" s="118">
        <f t="shared" si="17"/>
        <v>0</v>
      </c>
      <c r="P40" s="117">
        <f t="shared" si="17"/>
        <v>0</v>
      </c>
      <c r="Q40" s="117">
        <f t="shared" si="17"/>
        <v>0</v>
      </c>
      <c r="R40" s="117">
        <f t="shared" si="17"/>
        <v>0</v>
      </c>
      <c r="S40" s="117">
        <f t="shared" si="17"/>
        <v>0</v>
      </c>
      <c r="T40" s="117">
        <f t="shared" si="17"/>
        <v>0</v>
      </c>
      <c r="U40" s="117">
        <f t="shared" si="17"/>
        <v>0</v>
      </c>
      <c r="V40" s="117">
        <f t="shared" si="17"/>
        <v>0</v>
      </c>
      <c r="W40" s="117">
        <f t="shared" si="17"/>
        <v>0</v>
      </c>
      <c r="X40" s="117">
        <f t="shared" si="17"/>
        <v>0</v>
      </c>
      <c r="Y40" s="117">
        <f t="shared" si="17"/>
        <v>0</v>
      </c>
      <c r="Z40" s="117">
        <f t="shared" si="17"/>
        <v>0</v>
      </c>
      <c r="AA40" s="117">
        <f t="shared" si="17"/>
        <v>0</v>
      </c>
      <c r="AB40" s="117">
        <f t="shared" si="17"/>
        <v>0</v>
      </c>
      <c r="AC40" s="117">
        <f t="shared" si="17"/>
        <v>0</v>
      </c>
      <c r="AD40" s="117">
        <f t="shared" si="17"/>
        <v>0</v>
      </c>
      <c r="AE40" s="117">
        <f t="shared" si="17"/>
        <v>0</v>
      </c>
      <c r="AF40" s="117">
        <f t="shared" si="17"/>
        <v>0</v>
      </c>
      <c r="AG40" s="117">
        <f t="shared" si="17"/>
        <v>0</v>
      </c>
      <c r="AH40" s="55">
        <f t="shared" si="17"/>
        <v>0</v>
      </c>
      <c r="AI40" s="117">
        <f t="shared" si="17"/>
        <v>0</v>
      </c>
      <c r="AJ40" s="315">
        <f t="shared" si="17"/>
        <v>0</v>
      </c>
      <c r="AK40" s="53">
        <f t="shared" si="17"/>
        <v>0</v>
      </c>
      <c r="AL40" s="14"/>
      <c r="AM40" s="14"/>
    </row>
    <row r="41" spans="1:39" s="19" customFormat="1" ht="11.25" customHeight="1" hidden="1">
      <c r="A41" s="133"/>
      <c r="B41" s="381" t="s">
        <v>115</v>
      </c>
      <c r="C41" s="280"/>
      <c r="D41" s="183"/>
      <c r="E41" s="129"/>
      <c r="F41" s="129"/>
      <c r="G41" s="25">
        <v>2331375</v>
      </c>
      <c r="H41" s="25">
        <v>0</v>
      </c>
      <c r="I41" s="120">
        <v>170831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1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334">
        <v>0</v>
      </c>
      <c r="AK41" s="25">
        <v>0</v>
      </c>
      <c r="AL41" s="14"/>
      <c r="AM41" s="14"/>
    </row>
    <row r="42" spans="1:39" s="19" customFormat="1" ht="11.25" customHeight="1" hidden="1">
      <c r="A42" s="130"/>
      <c r="B42" s="384" t="s">
        <v>116</v>
      </c>
      <c r="C42" s="389"/>
      <c r="D42" s="184"/>
      <c r="E42" s="130"/>
      <c r="F42" s="130"/>
      <c r="G42" s="30">
        <v>0</v>
      </c>
      <c r="H42" s="30">
        <v>0</v>
      </c>
      <c r="I42" s="209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7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385">
        <v>0</v>
      </c>
      <c r="AK42" s="30">
        <v>0</v>
      </c>
      <c r="AL42" s="14"/>
      <c r="AM42" s="14"/>
    </row>
    <row r="43" spans="1:39" s="19" customFormat="1" ht="57" customHeight="1">
      <c r="A43" s="133">
        <v>10</v>
      </c>
      <c r="B43" s="410" t="s">
        <v>232</v>
      </c>
      <c r="C43" s="366" t="s">
        <v>233</v>
      </c>
      <c r="D43" s="190" t="s">
        <v>19</v>
      </c>
      <c r="E43" s="132">
        <v>2012</v>
      </c>
      <c r="F43" s="132">
        <v>2013</v>
      </c>
      <c r="G43" s="53">
        <f>G44+G45</f>
        <v>18026</v>
      </c>
      <c r="H43" s="53">
        <f aca="true" t="shared" si="18" ref="H43:AK43">H44+H45</f>
        <v>0</v>
      </c>
      <c r="I43" s="216">
        <f t="shared" si="18"/>
        <v>6395</v>
      </c>
      <c r="J43" s="32">
        <f t="shared" si="18"/>
        <v>11631</v>
      </c>
      <c r="K43" s="80">
        <f t="shared" si="18"/>
        <v>0</v>
      </c>
      <c r="L43" s="33">
        <f t="shared" si="18"/>
        <v>0</v>
      </c>
      <c r="M43" s="33">
        <f t="shared" si="18"/>
        <v>0</v>
      </c>
      <c r="N43" s="32">
        <f t="shared" si="18"/>
        <v>0</v>
      </c>
      <c r="O43" s="31">
        <f t="shared" si="18"/>
        <v>0</v>
      </c>
      <c r="P43" s="32">
        <f t="shared" si="18"/>
        <v>0</v>
      </c>
      <c r="Q43" s="32">
        <f t="shared" si="18"/>
        <v>0</v>
      </c>
      <c r="R43" s="32">
        <f t="shared" si="18"/>
        <v>0</v>
      </c>
      <c r="S43" s="32">
        <f t="shared" si="18"/>
        <v>0</v>
      </c>
      <c r="T43" s="80">
        <f t="shared" si="18"/>
        <v>0</v>
      </c>
      <c r="U43" s="33">
        <f t="shared" si="18"/>
        <v>0</v>
      </c>
      <c r="V43" s="32">
        <f t="shared" si="18"/>
        <v>0</v>
      </c>
      <c r="W43" s="80">
        <f t="shared" si="18"/>
        <v>0</v>
      </c>
      <c r="X43" s="33">
        <f t="shared" si="18"/>
        <v>0</v>
      </c>
      <c r="Y43" s="33">
        <f t="shared" si="18"/>
        <v>0</v>
      </c>
      <c r="Z43" s="32">
        <f t="shared" si="18"/>
        <v>0</v>
      </c>
      <c r="AA43" s="32">
        <f t="shared" si="18"/>
        <v>0</v>
      </c>
      <c r="AB43" s="32">
        <f t="shared" si="18"/>
        <v>0</v>
      </c>
      <c r="AC43" s="80">
        <f t="shared" si="18"/>
        <v>0</v>
      </c>
      <c r="AD43" s="32">
        <f t="shared" si="18"/>
        <v>0</v>
      </c>
      <c r="AE43" s="32">
        <f t="shared" si="18"/>
        <v>0</v>
      </c>
      <c r="AF43" s="32">
        <f t="shared" si="18"/>
        <v>0</v>
      </c>
      <c r="AG43" s="32">
        <f t="shared" si="18"/>
        <v>0</v>
      </c>
      <c r="AH43" s="32">
        <f t="shared" si="18"/>
        <v>0</v>
      </c>
      <c r="AI43" s="80">
        <f t="shared" si="18"/>
        <v>0</v>
      </c>
      <c r="AJ43" s="355">
        <f t="shared" si="18"/>
        <v>0</v>
      </c>
      <c r="AK43" s="53">
        <f t="shared" si="18"/>
        <v>0</v>
      </c>
      <c r="AL43" s="14"/>
      <c r="AM43" s="14"/>
    </row>
    <row r="44" spans="1:39" s="19" customFormat="1" ht="11.25" customHeight="1">
      <c r="A44" s="129"/>
      <c r="B44" s="381" t="s">
        <v>115</v>
      </c>
      <c r="C44" s="280"/>
      <c r="D44" s="183"/>
      <c r="E44" s="129"/>
      <c r="F44" s="129"/>
      <c r="G44" s="25">
        <v>18026</v>
      </c>
      <c r="H44" s="312"/>
      <c r="I44" s="21">
        <v>6395</v>
      </c>
      <c r="J44" s="21">
        <v>11631</v>
      </c>
      <c r="K44" s="22">
        <v>0</v>
      </c>
      <c r="L44" s="22">
        <v>0</v>
      </c>
      <c r="M44" s="22">
        <v>0</v>
      </c>
      <c r="N44" s="22">
        <v>0</v>
      </c>
      <c r="O44" s="21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316">
        <v>0</v>
      </c>
      <c r="AK44" s="21">
        <v>0</v>
      </c>
      <c r="AL44" s="314"/>
      <c r="AM44" s="14"/>
    </row>
    <row r="45" spans="1:39" s="19" customFormat="1" ht="11.25" customHeight="1">
      <c r="A45" s="134"/>
      <c r="B45" s="148" t="s">
        <v>116</v>
      </c>
      <c r="C45" s="387"/>
      <c r="D45" s="188"/>
      <c r="E45" s="130"/>
      <c r="F45" s="130"/>
      <c r="G45" s="30">
        <v>0</v>
      </c>
      <c r="H45" s="304"/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358">
        <v>0</v>
      </c>
      <c r="AK45" s="30">
        <v>0</v>
      </c>
      <c r="AL45" s="14"/>
      <c r="AM45" s="14"/>
    </row>
    <row r="46" spans="1:39" s="19" customFormat="1" ht="60.75" customHeight="1">
      <c r="A46" s="132">
        <v>11</v>
      </c>
      <c r="B46" s="410" t="s">
        <v>234</v>
      </c>
      <c r="C46" s="366" t="s">
        <v>233</v>
      </c>
      <c r="D46" s="190" t="s">
        <v>19</v>
      </c>
      <c r="E46" s="132">
        <v>2012</v>
      </c>
      <c r="F46" s="132">
        <v>2013</v>
      </c>
      <c r="G46" s="53">
        <f>G47+G48</f>
        <v>18026</v>
      </c>
      <c r="H46" s="53">
        <f aca="true" t="shared" si="19" ref="H46:AK46">H47+H48</f>
        <v>0</v>
      </c>
      <c r="I46" s="304">
        <f t="shared" si="19"/>
        <v>6395</v>
      </c>
      <c r="J46" s="33">
        <f t="shared" si="19"/>
        <v>11631</v>
      </c>
      <c r="K46" s="32">
        <f t="shared" si="19"/>
        <v>0</v>
      </c>
      <c r="L46" s="80">
        <f t="shared" si="19"/>
        <v>0</v>
      </c>
      <c r="M46" s="33">
        <f t="shared" si="19"/>
        <v>0</v>
      </c>
      <c r="N46" s="32">
        <f t="shared" si="19"/>
        <v>0</v>
      </c>
      <c r="O46" s="31">
        <f t="shared" si="19"/>
        <v>0</v>
      </c>
      <c r="P46" s="32">
        <f t="shared" si="19"/>
        <v>0</v>
      </c>
      <c r="Q46" s="80">
        <f t="shared" si="19"/>
        <v>0</v>
      </c>
      <c r="R46" s="32">
        <f t="shared" si="19"/>
        <v>0</v>
      </c>
      <c r="S46" s="32">
        <f t="shared" si="19"/>
        <v>0</v>
      </c>
      <c r="T46" s="32">
        <f t="shared" si="19"/>
        <v>0</v>
      </c>
      <c r="U46" s="80">
        <f t="shared" si="19"/>
        <v>0</v>
      </c>
      <c r="V46" s="32">
        <f t="shared" si="19"/>
        <v>0</v>
      </c>
      <c r="W46" s="32">
        <f t="shared" si="19"/>
        <v>0</v>
      </c>
      <c r="X46" s="32">
        <f t="shared" si="19"/>
        <v>0</v>
      </c>
      <c r="Y46" s="32">
        <f t="shared" si="19"/>
        <v>0</v>
      </c>
      <c r="Z46" s="32">
        <f t="shared" si="19"/>
        <v>0</v>
      </c>
      <c r="AA46" s="32">
        <f t="shared" si="19"/>
        <v>0</v>
      </c>
      <c r="AB46" s="32">
        <f t="shared" si="19"/>
        <v>0</v>
      </c>
      <c r="AC46" s="32">
        <f t="shared" si="19"/>
        <v>0</v>
      </c>
      <c r="AD46" s="32">
        <f t="shared" si="19"/>
        <v>0</v>
      </c>
      <c r="AE46" s="32">
        <f t="shared" si="19"/>
        <v>0</v>
      </c>
      <c r="AF46" s="32">
        <f t="shared" si="19"/>
        <v>0</v>
      </c>
      <c r="AG46" s="32">
        <f t="shared" si="19"/>
        <v>0</v>
      </c>
      <c r="AH46" s="80">
        <f t="shared" si="19"/>
        <v>0</v>
      </c>
      <c r="AI46" s="32">
        <f t="shared" si="19"/>
        <v>0</v>
      </c>
      <c r="AJ46" s="315">
        <f t="shared" si="19"/>
        <v>0</v>
      </c>
      <c r="AK46" s="53">
        <f t="shared" si="19"/>
        <v>0</v>
      </c>
      <c r="AL46" s="14"/>
      <c r="AM46" s="14"/>
    </row>
    <row r="47" spans="1:39" s="19" customFormat="1" ht="11.25" customHeight="1">
      <c r="A47" s="129"/>
      <c r="B47" s="381" t="s">
        <v>115</v>
      </c>
      <c r="C47" s="280"/>
      <c r="D47" s="183"/>
      <c r="E47" s="129"/>
      <c r="F47" s="129"/>
      <c r="G47" s="25">
        <v>18026</v>
      </c>
      <c r="H47" s="312"/>
      <c r="I47" s="21">
        <v>6395</v>
      </c>
      <c r="J47" s="21">
        <v>11631</v>
      </c>
      <c r="K47" s="22">
        <v>0</v>
      </c>
      <c r="L47" s="22">
        <v>0</v>
      </c>
      <c r="M47" s="22">
        <v>0</v>
      </c>
      <c r="N47" s="22">
        <v>0</v>
      </c>
      <c r="O47" s="21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316">
        <v>0</v>
      </c>
      <c r="AK47" s="25">
        <v>0</v>
      </c>
      <c r="AL47" s="14"/>
      <c r="AM47" s="14"/>
    </row>
    <row r="48" spans="1:39" s="19" customFormat="1" ht="11.25" customHeight="1">
      <c r="A48" s="134"/>
      <c r="B48" s="344" t="s">
        <v>116</v>
      </c>
      <c r="C48" s="387"/>
      <c r="D48" s="188"/>
      <c r="E48" s="134"/>
      <c r="F48" s="134"/>
      <c r="G48" s="108">
        <v>0</v>
      </c>
      <c r="H48" s="219"/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358">
        <v>0</v>
      </c>
      <c r="AK48" s="108">
        <v>0</v>
      </c>
      <c r="AL48" s="14"/>
      <c r="AM48" s="14"/>
    </row>
    <row r="49" spans="1:39" s="19" customFormat="1" ht="59.25" customHeight="1">
      <c r="A49" s="132">
        <v>12</v>
      </c>
      <c r="B49" s="410" t="s">
        <v>235</v>
      </c>
      <c r="C49" s="366" t="s">
        <v>233</v>
      </c>
      <c r="D49" s="190" t="s">
        <v>19</v>
      </c>
      <c r="E49" s="132">
        <v>2012</v>
      </c>
      <c r="F49" s="132">
        <v>2013</v>
      </c>
      <c r="G49" s="53">
        <f>G50+G51</f>
        <v>18026</v>
      </c>
      <c r="H49" s="53">
        <f aca="true" t="shared" si="20" ref="H49:AJ49">H50+H51</f>
        <v>0</v>
      </c>
      <c r="I49" s="216">
        <f t="shared" si="20"/>
        <v>6395</v>
      </c>
      <c r="J49" s="32">
        <f t="shared" si="20"/>
        <v>11631</v>
      </c>
      <c r="K49" s="80">
        <f t="shared" si="20"/>
        <v>0</v>
      </c>
      <c r="L49" s="32">
        <f t="shared" si="20"/>
        <v>0</v>
      </c>
      <c r="M49" s="80">
        <f t="shared" si="20"/>
        <v>0</v>
      </c>
      <c r="N49" s="32">
        <f t="shared" si="20"/>
        <v>0</v>
      </c>
      <c r="O49" s="59">
        <f t="shared" si="20"/>
        <v>0</v>
      </c>
      <c r="P49" s="32">
        <f t="shared" si="20"/>
        <v>0</v>
      </c>
      <c r="Q49" s="80">
        <f t="shared" si="20"/>
        <v>0</v>
      </c>
      <c r="R49" s="32">
        <f t="shared" si="20"/>
        <v>0</v>
      </c>
      <c r="S49" s="32">
        <f t="shared" si="20"/>
        <v>0</v>
      </c>
      <c r="T49" s="80">
        <f t="shared" si="20"/>
        <v>0</v>
      </c>
      <c r="U49" s="32">
        <f t="shared" si="20"/>
        <v>0</v>
      </c>
      <c r="V49" s="80">
        <f t="shared" si="20"/>
        <v>0</v>
      </c>
      <c r="W49" s="32">
        <f t="shared" si="20"/>
        <v>0</v>
      </c>
      <c r="X49" s="31">
        <f t="shared" si="20"/>
        <v>0</v>
      </c>
      <c r="Y49" s="31">
        <f t="shared" si="20"/>
        <v>0</v>
      </c>
      <c r="Z49" s="80">
        <f t="shared" si="20"/>
        <v>0</v>
      </c>
      <c r="AA49" s="32">
        <f t="shared" si="20"/>
        <v>0</v>
      </c>
      <c r="AB49" s="32">
        <f t="shared" si="20"/>
        <v>0</v>
      </c>
      <c r="AC49" s="80">
        <f t="shared" si="20"/>
        <v>0</v>
      </c>
      <c r="AD49" s="32">
        <f t="shared" si="20"/>
        <v>0</v>
      </c>
      <c r="AE49" s="80">
        <f t="shared" si="20"/>
        <v>0</v>
      </c>
      <c r="AF49" s="32">
        <f t="shared" si="20"/>
        <v>0</v>
      </c>
      <c r="AG49" s="32">
        <f t="shared" si="20"/>
        <v>0</v>
      </c>
      <c r="AH49" s="31">
        <f t="shared" si="20"/>
        <v>0</v>
      </c>
      <c r="AI49" s="80">
        <f t="shared" si="20"/>
        <v>0</v>
      </c>
      <c r="AJ49" s="355">
        <f t="shared" si="20"/>
        <v>0</v>
      </c>
      <c r="AK49" s="53"/>
      <c r="AL49" s="14"/>
      <c r="AM49" s="14"/>
    </row>
    <row r="50" spans="1:39" s="19" customFormat="1" ht="11.25" customHeight="1">
      <c r="A50" s="132"/>
      <c r="B50" s="381" t="s">
        <v>115</v>
      </c>
      <c r="C50" s="280"/>
      <c r="D50" s="183"/>
      <c r="E50" s="129"/>
      <c r="F50" s="129"/>
      <c r="G50" s="25">
        <v>18026</v>
      </c>
      <c r="H50" s="312"/>
      <c r="I50" s="21">
        <v>6395</v>
      </c>
      <c r="J50" s="21">
        <v>11631</v>
      </c>
      <c r="K50" s="22"/>
      <c r="L50" s="22"/>
      <c r="M50" s="22"/>
      <c r="N50" s="22"/>
      <c r="O50" s="21"/>
      <c r="P50" s="22"/>
      <c r="Q50" s="21"/>
      <c r="R50" s="22"/>
      <c r="S50" s="22"/>
      <c r="T50" s="22"/>
      <c r="U50" s="22"/>
      <c r="V50" s="21"/>
      <c r="W50" s="22"/>
      <c r="X50" s="22"/>
      <c r="Y50" s="22"/>
      <c r="Z50" s="22"/>
      <c r="AA50" s="22"/>
      <c r="AB50" s="21"/>
      <c r="AC50" s="22"/>
      <c r="AD50" s="21"/>
      <c r="AE50" s="22"/>
      <c r="AF50" s="21"/>
      <c r="AG50" s="22"/>
      <c r="AH50" s="22"/>
      <c r="AI50" s="21"/>
      <c r="AJ50" s="42"/>
      <c r="AK50" s="25"/>
      <c r="AL50" s="14"/>
      <c r="AM50" s="14"/>
    </row>
    <row r="51" spans="1:39" s="19" customFormat="1" ht="11.25" customHeight="1">
      <c r="A51" s="134"/>
      <c r="B51" s="148" t="s">
        <v>116</v>
      </c>
      <c r="C51" s="387"/>
      <c r="D51" s="188"/>
      <c r="E51" s="134"/>
      <c r="F51" s="134"/>
      <c r="G51" s="108">
        <v>0</v>
      </c>
      <c r="H51" s="219"/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5">
        <v>0</v>
      </c>
      <c r="AK51" s="30">
        <v>0</v>
      </c>
      <c r="AL51" s="14"/>
      <c r="AM51" s="14"/>
    </row>
    <row r="52" spans="1:39" s="19" customFormat="1" ht="57" customHeight="1">
      <c r="A52" s="132">
        <v>13</v>
      </c>
      <c r="B52" s="410" t="s">
        <v>236</v>
      </c>
      <c r="C52" s="366" t="s">
        <v>233</v>
      </c>
      <c r="D52" s="190" t="s">
        <v>19</v>
      </c>
      <c r="E52" s="132">
        <v>2012</v>
      </c>
      <c r="F52" s="132">
        <v>2013</v>
      </c>
      <c r="G52" s="53">
        <f>G53+G54</f>
        <v>18026</v>
      </c>
      <c r="H52" s="53">
        <f aca="true" t="shared" si="21" ref="H52:AK52">H53+H54</f>
        <v>0</v>
      </c>
      <c r="I52" s="304">
        <f t="shared" si="21"/>
        <v>6395</v>
      </c>
      <c r="J52" s="32">
        <f t="shared" si="21"/>
        <v>11631</v>
      </c>
      <c r="K52" s="31">
        <f t="shared" si="21"/>
        <v>0</v>
      </c>
      <c r="L52" s="80">
        <f t="shared" si="21"/>
        <v>0</v>
      </c>
      <c r="M52" s="33">
        <f t="shared" si="21"/>
        <v>0</v>
      </c>
      <c r="N52" s="32">
        <f t="shared" si="21"/>
        <v>0</v>
      </c>
      <c r="O52" s="31">
        <f t="shared" si="21"/>
        <v>0</v>
      </c>
      <c r="P52" s="80">
        <f t="shared" si="21"/>
        <v>0</v>
      </c>
      <c r="Q52" s="32">
        <f t="shared" si="21"/>
        <v>0</v>
      </c>
      <c r="R52" s="80">
        <f t="shared" si="21"/>
        <v>0</v>
      </c>
      <c r="S52" s="32">
        <f t="shared" si="21"/>
        <v>0</v>
      </c>
      <c r="T52" s="32">
        <f t="shared" si="21"/>
        <v>0</v>
      </c>
      <c r="U52" s="32">
        <f t="shared" si="21"/>
        <v>0</v>
      </c>
      <c r="V52" s="31">
        <f t="shared" si="21"/>
        <v>0</v>
      </c>
      <c r="W52" s="80">
        <f t="shared" si="21"/>
        <v>0</v>
      </c>
      <c r="X52" s="32">
        <f t="shared" si="21"/>
        <v>0</v>
      </c>
      <c r="Y52" s="32">
        <f t="shared" si="21"/>
        <v>0</v>
      </c>
      <c r="Z52" s="31">
        <f t="shared" si="21"/>
        <v>0</v>
      </c>
      <c r="AA52" s="31">
        <f t="shared" si="21"/>
        <v>0</v>
      </c>
      <c r="AB52" s="31">
        <f t="shared" si="21"/>
        <v>0</v>
      </c>
      <c r="AC52" s="31">
        <f t="shared" si="21"/>
        <v>0</v>
      </c>
      <c r="AD52" s="80">
        <f t="shared" si="21"/>
        <v>0</v>
      </c>
      <c r="AE52" s="32">
        <f t="shared" si="21"/>
        <v>0</v>
      </c>
      <c r="AF52" s="31">
        <f t="shared" si="21"/>
        <v>0</v>
      </c>
      <c r="AG52" s="80">
        <f t="shared" si="21"/>
        <v>0</v>
      </c>
      <c r="AH52" s="32">
        <f t="shared" si="21"/>
        <v>0</v>
      </c>
      <c r="AI52" s="32">
        <f t="shared" si="21"/>
        <v>0</v>
      </c>
      <c r="AJ52" s="315">
        <f t="shared" si="21"/>
        <v>0</v>
      </c>
      <c r="AK52" s="53">
        <f t="shared" si="21"/>
        <v>0</v>
      </c>
      <c r="AL52" s="14"/>
      <c r="AM52" s="14"/>
    </row>
    <row r="53" spans="1:39" s="19" customFormat="1" ht="11.25" customHeight="1">
      <c r="A53" s="129"/>
      <c r="B53" s="381" t="s">
        <v>115</v>
      </c>
      <c r="C53" s="280"/>
      <c r="D53" s="183"/>
      <c r="E53" s="129"/>
      <c r="F53" s="129"/>
      <c r="G53" s="25">
        <v>18026</v>
      </c>
      <c r="H53" s="312"/>
      <c r="I53" s="21">
        <v>6395</v>
      </c>
      <c r="J53" s="21">
        <v>11631</v>
      </c>
      <c r="K53" s="22">
        <v>0</v>
      </c>
      <c r="L53" s="22">
        <v>0</v>
      </c>
      <c r="M53" s="22">
        <v>0</v>
      </c>
      <c r="N53" s="22">
        <v>0</v>
      </c>
      <c r="O53" s="21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316">
        <v>0</v>
      </c>
      <c r="AK53" s="334">
        <v>0</v>
      </c>
      <c r="AL53" s="14"/>
      <c r="AM53" s="14"/>
    </row>
    <row r="54" spans="1:39" s="19" customFormat="1" ht="11.25" customHeight="1">
      <c r="A54" s="134"/>
      <c r="B54" s="344" t="s">
        <v>116</v>
      </c>
      <c r="C54" s="387"/>
      <c r="D54" s="188"/>
      <c r="E54" s="134"/>
      <c r="F54" s="134"/>
      <c r="G54" s="108">
        <v>0</v>
      </c>
      <c r="H54" s="219"/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358">
        <v>0</v>
      </c>
      <c r="AK54" s="364">
        <v>0</v>
      </c>
      <c r="AL54" s="14"/>
      <c r="AM54" s="14"/>
    </row>
    <row r="55" spans="1:39" s="19" customFormat="1" ht="29.25">
      <c r="A55" s="133">
        <v>14</v>
      </c>
      <c r="B55" s="149" t="s">
        <v>22</v>
      </c>
      <c r="C55" s="386" t="s">
        <v>18</v>
      </c>
      <c r="D55" s="190" t="s">
        <v>19</v>
      </c>
      <c r="E55" s="136">
        <v>2011</v>
      </c>
      <c r="F55" s="136">
        <v>2014</v>
      </c>
      <c r="G55" s="67">
        <f>SUM(G56:G57)</f>
        <v>10838316</v>
      </c>
      <c r="H55" s="221">
        <f aca="true" t="shared" si="22" ref="H55:AK55">SUM(H56:H57)</f>
        <v>2729132</v>
      </c>
      <c r="I55" s="50">
        <f t="shared" si="22"/>
        <v>3703323</v>
      </c>
      <c r="J55" s="65">
        <f t="shared" si="22"/>
        <v>3360930</v>
      </c>
      <c r="K55" s="50">
        <f t="shared" si="22"/>
        <v>1444931</v>
      </c>
      <c r="L55" s="50">
        <f t="shared" si="22"/>
        <v>0</v>
      </c>
      <c r="M55" s="50">
        <f t="shared" si="22"/>
        <v>0</v>
      </c>
      <c r="N55" s="50">
        <f t="shared" si="22"/>
        <v>0</v>
      </c>
      <c r="O55" s="65">
        <f t="shared" si="22"/>
        <v>0</v>
      </c>
      <c r="P55" s="50">
        <f t="shared" si="22"/>
        <v>0</v>
      </c>
      <c r="Q55" s="65">
        <f t="shared" si="22"/>
        <v>0</v>
      </c>
      <c r="R55" s="50">
        <f t="shared" si="22"/>
        <v>0</v>
      </c>
      <c r="S55" s="38">
        <f t="shared" si="22"/>
        <v>0</v>
      </c>
      <c r="T55" s="38">
        <f t="shared" si="22"/>
        <v>0</v>
      </c>
      <c r="U55" s="38">
        <f t="shared" si="22"/>
        <v>0</v>
      </c>
      <c r="V55" s="37">
        <f t="shared" si="22"/>
        <v>0</v>
      </c>
      <c r="W55" s="38">
        <f t="shared" si="22"/>
        <v>0</v>
      </c>
      <c r="X55" s="38">
        <f t="shared" si="22"/>
        <v>0</v>
      </c>
      <c r="Y55" s="38">
        <f t="shared" si="22"/>
        <v>0</v>
      </c>
      <c r="Z55" s="38">
        <f t="shared" si="22"/>
        <v>0</v>
      </c>
      <c r="AA55" s="38">
        <f t="shared" si="22"/>
        <v>0</v>
      </c>
      <c r="AB55" s="37">
        <f t="shared" si="22"/>
        <v>0</v>
      </c>
      <c r="AC55" s="38">
        <f t="shared" si="22"/>
        <v>0</v>
      </c>
      <c r="AD55" s="37">
        <f t="shared" si="22"/>
        <v>0</v>
      </c>
      <c r="AE55" s="38">
        <f t="shared" si="22"/>
        <v>0</v>
      </c>
      <c r="AF55" s="37">
        <f t="shared" si="22"/>
        <v>0</v>
      </c>
      <c r="AG55" s="50">
        <f t="shared" si="22"/>
        <v>0</v>
      </c>
      <c r="AH55" s="50">
        <f t="shared" si="22"/>
        <v>0</v>
      </c>
      <c r="AI55" s="37">
        <f t="shared" si="22"/>
        <v>0</v>
      </c>
      <c r="AJ55" s="41">
        <f t="shared" si="22"/>
        <v>0</v>
      </c>
      <c r="AK55" s="40">
        <f t="shared" si="22"/>
        <v>0</v>
      </c>
      <c r="AL55" s="14"/>
      <c r="AM55" s="14"/>
    </row>
    <row r="56" spans="1:39" s="19" customFormat="1" ht="11.25">
      <c r="A56" s="129"/>
      <c r="B56" s="143" t="s">
        <v>11</v>
      </c>
      <c r="C56" s="159"/>
      <c r="D56" s="183"/>
      <c r="E56" s="129"/>
      <c r="F56" s="129"/>
      <c r="G56" s="25">
        <v>10824816</v>
      </c>
      <c r="H56" s="120">
        <v>2715632</v>
      </c>
      <c r="I56" s="22">
        <v>3703323</v>
      </c>
      <c r="J56" s="22">
        <v>3360930</v>
      </c>
      <c r="K56" s="22">
        <v>1444931</v>
      </c>
      <c r="L56" s="22">
        <v>0</v>
      </c>
      <c r="M56" s="22">
        <v>0</v>
      </c>
      <c r="N56" s="22">
        <v>0</v>
      </c>
      <c r="O56" s="21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1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5">
        <v>0</v>
      </c>
      <c r="AL56" s="14"/>
      <c r="AM56" s="14"/>
    </row>
    <row r="57" spans="1:53" s="19" customFormat="1" ht="11.25">
      <c r="A57" s="130"/>
      <c r="B57" s="144" t="s">
        <v>12</v>
      </c>
      <c r="C57" s="160"/>
      <c r="D57" s="184"/>
      <c r="E57" s="130"/>
      <c r="F57" s="130"/>
      <c r="G57" s="30">
        <v>13500</v>
      </c>
      <c r="H57" s="209">
        <v>13500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7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7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30">
        <v>0</v>
      </c>
      <c r="AL57" s="363"/>
      <c r="AM57" s="363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</row>
    <row r="58" spans="1:39" s="35" customFormat="1" ht="33.75" hidden="1">
      <c r="A58" s="136">
        <v>15</v>
      </c>
      <c r="B58" s="149" t="s">
        <v>23</v>
      </c>
      <c r="C58" s="173" t="s">
        <v>24</v>
      </c>
      <c r="D58" s="190" t="s">
        <v>19</v>
      </c>
      <c r="E58" s="136">
        <v>2010</v>
      </c>
      <c r="F58" s="136">
        <v>2013</v>
      </c>
      <c r="G58" s="67">
        <f>SUM(G59:G60)</f>
        <v>7682330</v>
      </c>
      <c r="H58" s="221">
        <f aca="true" t="shared" si="23" ref="H58:AK58">SUM(H59:H60)</f>
        <v>3594886</v>
      </c>
      <c r="I58" s="50">
        <f t="shared" si="23"/>
        <v>3636256</v>
      </c>
      <c r="J58" s="50">
        <f t="shared" si="23"/>
        <v>170544</v>
      </c>
      <c r="K58" s="50">
        <f t="shared" si="23"/>
        <v>0</v>
      </c>
      <c r="L58" s="50">
        <f t="shared" si="23"/>
        <v>0</v>
      </c>
      <c r="M58" s="50">
        <f t="shared" si="23"/>
        <v>0</v>
      </c>
      <c r="N58" s="65">
        <f t="shared" si="23"/>
        <v>0</v>
      </c>
      <c r="O58" s="65">
        <f t="shared" si="23"/>
        <v>0</v>
      </c>
      <c r="P58" s="50">
        <f t="shared" si="23"/>
        <v>0</v>
      </c>
      <c r="Q58" s="50">
        <f t="shared" si="23"/>
        <v>0</v>
      </c>
      <c r="R58" s="50">
        <f t="shared" si="23"/>
        <v>0</v>
      </c>
      <c r="S58" s="50">
        <f t="shared" si="23"/>
        <v>0</v>
      </c>
      <c r="T58" s="50">
        <f t="shared" si="23"/>
        <v>0</v>
      </c>
      <c r="U58" s="50">
        <f t="shared" si="23"/>
        <v>0</v>
      </c>
      <c r="V58" s="65">
        <f t="shared" si="23"/>
        <v>0</v>
      </c>
      <c r="W58" s="50">
        <f t="shared" si="23"/>
        <v>0</v>
      </c>
      <c r="X58" s="50">
        <f t="shared" si="23"/>
        <v>0</v>
      </c>
      <c r="Y58" s="50">
        <f t="shared" si="23"/>
        <v>0</v>
      </c>
      <c r="Z58" s="50">
        <f t="shared" si="23"/>
        <v>0</v>
      </c>
      <c r="AA58" s="50">
        <f t="shared" si="23"/>
        <v>0</v>
      </c>
      <c r="AB58" s="65">
        <f t="shared" si="23"/>
        <v>0</v>
      </c>
      <c r="AC58" s="50">
        <f t="shared" si="23"/>
        <v>0</v>
      </c>
      <c r="AD58" s="65">
        <f t="shared" si="23"/>
        <v>0</v>
      </c>
      <c r="AE58" s="50">
        <f t="shared" si="23"/>
        <v>0</v>
      </c>
      <c r="AF58" s="50">
        <f t="shared" si="23"/>
        <v>0</v>
      </c>
      <c r="AG58" s="50">
        <f t="shared" si="23"/>
        <v>0</v>
      </c>
      <c r="AH58" s="50">
        <f t="shared" si="23"/>
        <v>0</v>
      </c>
      <c r="AI58" s="65">
        <f t="shared" si="23"/>
        <v>0</v>
      </c>
      <c r="AJ58" s="66">
        <f t="shared" si="23"/>
        <v>0</v>
      </c>
      <c r="AK58" s="67">
        <f t="shared" si="23"/>
        <v>0</v>
      </c>
      <c r="AL58" s="14"/>
      <c r="AM58" s="14"/>
    </row>
    <row r="59" spans="1:39" s="19" customFormat="1" ht="11.25" hidden="1">
      <c r="A59" s="129"/>
      <c r="B59" s="143" t="s">
        <v>11</v>
      </c>
      <c r="C59" s="159"/>
      <c r="D59" s="183"/>
      <c r="E59" s="129"/>
      <c r="F59" s="129"/>
      <c r="G59" s="25">
        <v>7682330</v>
      </c>
      <c r="H59" s="120">
        <v>3594886</v>
      </c>
      <c r="I59" s="22">
        <v>3636256</v>
      </c>
      <c r="J59" s="22">
        <v>170544</v>
      </c>
      <c r="K59" s="22">
        <v>0</v>
      </c>
      <c r="L59" s="22">
        <v>0</v>
      </c>
      <c r="M59" s="22">
        <v>0</v>
      </c>
      <c r="N59" s="22">
        <v>0</v>
      </c>
      <c r="O59" s="21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1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5">
        <v>0</v>
      </c>
      <c r="AL59" s="14"/>
      <c r="AM59" s="14"/>
    </row>
    <row r="60" spans="1:39" s="19" customFormat="1" ht="11.25" hidden="1">
      <c r="A60" s="130"/>
      <c r="B60" s="144" t="s">
        <v>12</v>
      </c>
      <c r="C60" s="160"/>
      <c r="D60" s="184"/>
      <c r="E60" s="130"/>
      <c r="F60" s="130"/>
      <c r="G60" s="30">
        <v>0</v>
      </c>
      <c r="H60" s="209">
        <v>0</v>
      </c>
      <c r="I60" s="28">
        <v>0</v>
      </c>
      <c r="J60" s="28">
        <v>0</v>
      </c>
      <c r="K60" s="28">
        <v>0</v>
      </c>
      <c r="L60" s="22">
        <v>0</v>
      </c>
      <c r="M60" s="22">
        <v>0</v>
      </c>
      <c r="N60" s="22">
        <v>0</v>
      </c>
      <c r="O60" s="21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1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30">
        <v>0</v>
      </c>
      <c r="AL60" s="14"/>
      <c r="AM60" s="14"/>
    </row>
    <row r="61" spans="1:39" s="35" customFormat="1" ht="49.5" customHeight="1" hidden="1">
      <c r="A61" s="85">
        <v>16</v>
      </c>
      <c r="B61" s="400" t="s">
        <v>93</v>
      </c>
      <c r="C61" s="170" t="s">
        <v>18</v>
      </c>
      <c r="D61" s="187" t="s">
        <v>19</v>
      </c>
      <c r="E61" s="137">
        <v>2011</v>
      </c>
      <c r="F61" s="137">
        <v>2015</v>
      </c>
      <c r="G61" s="262">
        <f>SUM(G62:G63)</f>
        <v>2960118</v>
      </c>
      <c r="H61" s="213">
        <f aca="true" t="shared" si="24" ref="H61:AK61">SUM(H62:H63)</f>
        <v>1005796</v>
      </c>
      <c r="I61" s="52">
        <f t="shared" si="24"/>
        <v>588686</v>
      </c>
      <c r="J61" s="52">
        <f t="shared" si="24"/>
        <v>693866</v>
      </c>
      <c r="K61" s="52">
        <f t="shared" si="24"/>
        <v>588686</v>
      </c>
      <c r="L61" s="52">
        <f t="shared" si="24"/>
        <v>83084</v>
      </c>
      <c r="M61" s="38">
        <f t="shared" si="24"/>
        <v>0</v>
      </c>
      <c r="N61" s="51">
        <f t="shared" si="24"/>
        <v>0</v>
      </c>
      <c r="O61" s="51">
        <f t="shared" si="24"/>
        <v>0</v>
      </c>
      <c r="P61" s="52">
        <f t="shared" si="24"/>
        <v>0</v>
      </c>
      <c r="Q61" s="52">
        <f t="shared" si="24"/>
        <v>0</v>
      </c>
      <c r="R61" s="52">
        <f t="shared" si="24"/>
        <v>0</v>
      </c>
      <c r="S61" s="52">
        <f t="shared" si="24"/>
        <v>0</v>
      </c>
      <c r="T61" s="51">
        <f t="shared" si="24"/>
        <v>0</v>
      </c>
      <c r="U61" s="52">
        <f t="shared" si="24"/>
        <v>0</v>
      </c>
      <c r="V61" s="51">
        <f t="shared" si="24"/>
        <v>0</v>
      </c>
      <c r="W61" s="52">
        <f t="shared" si="24"/>
        <v>0</v>
      </c>
      <c r="X61" s="52">
        <f t="shared" si="24"/>
        <v>0</v>
      </c>
      <c r="Y61" s="52">
        <f t="shared" si="24"/>
        <v>0</v>
      </c>
      <c r="Z61" s="52">
        <f t="shared" si="24"/>
        <v>0</v>
      </c>
      <c r="AA61" s="51">
        <f t="shared" si="24"/>
        <v>0</v>
      </c>
      <c r="AB61" s="51">
        <f t="shared" si="24"/>
        <v>0</v>
      </c>
      <c r="AC61" s="52">
        <f t="shared" si="24"/>
        <v>0</v>
      </c>
      <c r="AD61" s="51">
        <f t="shared" si="24"/>
        <v>0</v>
      </c>
      <c r="AE61" s="52">
        <f t="shared" si="24"/>
        <v>0</v>
      </c>
      <c r="AF61" s="52">
        <f t="shared" si="24"/>
        <v>0</v>
      </c>
      <c r="AG61" s="38">
        <f t="shared" si="24"/>
        <v>0</v>
      </c>
      <c r="AH61" s="38">
        <f t="shared" si="24"/>
        <v>0</v>
      </c>
      <c r="AI61" s="37">
        <f t="shared" si="24"/>
        <v>0</v>
      </c>
      <c r="AJ61" s="41">
        <f t="shared" si="24"/>
        <v>0</v>
      </c>
      <c r="AK61" s="40">
        <f t="shared" si="24"/>
        <v>0</v>
      </c>
      <c r="AL61" s="14"/>
      <c r="AM61" s="14"/>
    </row>
    <row r="62" spans="1:39" s="19" customFormat="1" ht="11.25" hidden="1">
      <c r="A62" s="133"/>
      <c r="B62" s="143" t="s">
        <v>11</v>
      </c>
      <c r="C62" s="159"/>
      <c r="D62" s="183"/>
      <c r="E62" s="129"/>
      <c r="F62" s="129"/>
      <c r="G62" s="25">
        <v>2960118</v>
      </c>
      <c r="H62" s="120">
        <v>1005796</v>
      </c>
      <c r="I62" s="22">
        <v>588686</v>
      </c>
      <c r="J62" s="22">
        <v>693866</v>
      </c>
      <c r="K62" s="22">
        <v>588686</v>
      </c>
      <c r="L62" s="22">
        <v>83084</v>
      </c>
      <c r="M62" s="22">
        <v>0</v>
      </c>
      <c r="N62" s="28">
        <v>0</v>
      </c>
      <c r="O62" s="27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7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53">
        <v>0</v>
      </c>
      <c r="AL62" s="14"/>
      <c r="AM62" s="14"/>
    </row>
    <row r="63" spans="1:39" s="19" customFormat="1" ht="11.25" hidden="1">
      <c r="A63" s="130"/>
      <c r="B63" s="144" t="s">
        <v>12</v>
      </c>
      <c r="C63" s="160"/>
      <c r="D63" s="184"/>
      <c r="E63" s="130"/>
      <c r="F63" s="130"/>
      <c r="G63" s="30">
        <v>0</v>
      </c>
      <c r="H63" s="209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7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7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30">
        <v>0</v>
      </c>
      <c r="AL63" s="14"/>
      <c r="AM63" s="14"/>
    </row>
    <row r="64" spans="1:39" s="35" customFormat="1" ht="56.25">
      <c r="A64" s="85">
        <v>17</v>
      </c>
      <c r="B64" s="399" t="s">
        <v>119</v>
      </c>
      <c r="C64" s="163" t="s">
        <v>18</v>
      </c>
      <c r="D64" s="185" t="s">
        <v>19</v>
      </c>
      <c r="E64" s="85">
        <v>2011</v>
      </c>
      <c r="F64" s="85">
        <v>2013</v>
      </c>
      <c r="G64" s="40">
        <f>SUM(G65:G66)</f>
        <v>1155011</v>
      </c>
      <c r="H64" s="211">
        <f aca="true" t="shared" si="25" ref="H64:AK64">SUM(H65:H66)</f>
        <v>336806</v>
      </c>
      <c r="I64" s="38">
        <f t="shared" si="25"/>
        <v>583016</v>
      </c>
      <c r="J64" s="37">
        <f t="shared" si="25"/>
        <v>275800</v>
      </c>
      <c r="K64" s="38">
        <f t="shared" si="25"/>
        <v>0</v>
      </c>
      <c r="L64" s="38">
        <f t="shared" si="25"/>
        <v>0</v>
      </c>
      <c r="M64" s="38">
        <f t="shared" si="25"/>
        <v>0</v>
      </c>
      <c r="N64" s="37">
        <f t="shared" si="25"/>
        <v>0</v>
      </c>
      <c r="O64" s="37">
        <f t="shared" si="25"/>
        <v>0</v>
      </c>
      <c r="P64" s="38">
        <f t="shared" si="25"/>
        <v>0</v>
      </c>
      <c r="Q64" s="38">
        <f t="shared" si="25"/>
        <v>0</v>
      </c>
      <c r="R64" s="38">
        <f t="shared" si="25"/>
        <v>0</v>
      </c>
      <c r="S64" s="38">
        <f t="shared" si="25"/>
        <v>0</v>
      </c>
      <c r="T64" s="37">
        <f t="shared" si="25"/>
        <v>0</v>
      </c>
      <c r="U64" s="38">
        <f t="shared" si="25"/>
        <v>0</v>
      </c>
      <c r="V64" s="37">
        <f t="shared" si="25"/>
        <v>0</v>
      </c>
      <c r="W64" s="38">
        <f t="shared" si="25"/>
        <v>0</v>
      </c>
      <c r="X64" s="38">
        <f t="shared" si="25"/>
        <v>0</v>
      </c>
      <c r="Y64" s="38">
        <f t="shared" si="25"/>
        <v>0</v>
      </c>
      <c r="Z64" s="38">
        <f t="shared" si="25"/>
        <v>0</v>
      </c>
      <c r="AA64" s="37">
        <f t="shared" si="25"/>
        <v>0</v>
      </c>
      <c r="AB64" s="38">
        <f t="shared" si="25"/>
        <v>0</v>
      </c>
      <c r="AC64" s="38">
        <f t="shared" si="25"/>
        <v>0</v>
      </c>
      <c r="AD64" s="37">
        <f t="shared" si="25"/>
        <v>0</v>
      </c>
      <c r="AE64" s="38">
        <f t="shared" si="25"/>
        <v>0</v>
      </c>
      <c r="AF64" s="38">
        <f t="shared" si="25"/>
        <v>0</v>
      </c>
      <c r="AG64" s="38">
        <f t="shared" si="25"/>
        <v>0</v>
      </c>
      <c r="AH64" s="37">
        <f t="shared" si="25"/>
        <v>0</v>
      </c>
      <c r="AI64" s="38">
        <f t="shared" si="25"/>
        <v>0</v>
      </c>
      <c r="AJ64" s="39">
        <f t="shared" si="25"/>
        <v>0</v>
      </c>
      <c r="AK64" s="40">
        <f t="shared" si="25"/>
        <v>0</v>
      </c>
      <c r="AL64" s="14"/>
      <c r="AM64" s="14"/>
    </row>
    <row r="65" spans="1:39" s="19" customFormat="1" ht="11.25">
      <c r="A65" s="129"/>
      <c r="B65" s="143" t="s">
        <v>11</v>
      </c>
      <c r="C65" s="159"/>
      <c r="D65" s="183"/>
      <c r="E65" s="129"/>
      <c r="F65" s="129"/>
      <c r="G65" s="25">
        <v>1155011</v>
      </c>
      <c r="H65" s="120">
        <v>336806</v>
      </c>
      <c r="I65" s="22">
        <v>583016</v>
      </c>
      <c r="J65" s="21">
        <v>275800</v>
      </c>
      <c r="K65" s="47">
        <v>0</v>
      </c>
      <c r="L65" s="47">
        <v>0</v>
      </c>
      <c r="M65" s="47">
        <v>0</v>
      </c>
      <c r="N65" s="47">
        <v>0</v>
      </c>
      <c r="O65" s="46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6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25">
        <v>0</v>
      </c>
      <c r="AL65" s="14"/>
      <c r="AM65" s="14"/>
    </row>
    <row r="66" spans="1:39" s="19" customFormat="1" ht="11.25">
      <c r="A66" s="134"/>
      <c r="B66" s="148" t="s">
        <v>12</v>
      </c>
      <c r="C66" s="164"/>
      <c r="D66" s="188"/>
      <c r="E66" s="134"/>
      <c r="F66" s="134"/>
      <c r="G66" s="108">
        <v>0</v>
      </c>
      <c r="H66" s="214">
        <v>0</v>
      </c>
      <c r="I66" s="44">
        <v>0</v>
      </c>
      <c r="J66" s="43">
        <v>0</v>
      </c>
      <c r="K66" s="44">
        <v>0</v>
      </c>
      <c r="L66" s="47">
        <v>0</v>
      </c>
      <c r="M66" s="47">
        <v>0</v>
      </c>
      <c r="N66" s="47">
        <v>0</v>
      </c>
      <c r="O66" s="46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6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30">
        <v>0</v>
      </c>
      <c r="AL66" s="14"/>
      <c r="AM66" s="14"/>
    </row>
    <row r="67" spans="1:39" s="19" customFormat="1" ht="33" customHeight="1" hidden="1">
      <c r="A67" s="128">
        <v>18</v>
      </c>
      <c r="B67" s="399" t="s">
        <v>113</v>
      </c>
      <c r="C67" s="170" t="s">
        <v>18</v>
      </c>
      <c r="D67" s="187" t="s">
        <v>19</v>
      </c>
      <c r="E67" s="135">
        <v>2011</v>
      </c>
      <c r="F67" s="135">
        <v>2013</v>
      </c>
      <c r="G67" s="34">
        <f>SUM(G68:G69)</f>
        <v>2881005</v>
      </c>
      <c r="H67" s="216">
        <f aca="true" t="shared" si="26" ref="H67:AK67">SUM(H68:H69)</f>
        <v>204194</v>
      </c>
      <c r="I67" s="32">
        <f t="shared" si="26"/>
        <v>1854268</v>
      </c>
      <c r="J67" s="31">
        <f t="shared" si="26"/>
        <v>1026737</v>
      </c>
      <c r="K67" s="32">
        <f t="shared" si="26"/>
        <v>0</v>
      </c>
      <c r="L67" s="32">
        <f t="shared" si="26"/>
        <v>0</v>
      </c>
      <c r="M67" s="32">
        <f t="shared" si="26"/>
        <v>0</v>
      </c>
      <c r="N67" s="31">
        <f t="shared" si="26"/>
        <v>0</v>
      </c>
      <c r="O67" s="31">
        <f t="shared" si="26"/>
        <v>0</v>
      </c>
      <c r="P67" s="32">
        <f t="shared" si="26"/>
        <v>0</v>
      </c>
      <c r="Q67" s="32">
        <f t="shared" si="26"/>
        <v>0</v>
      </c>
      <c r="R67" s="117">
        <f t="shared" si="26"/>
        <v>0</v>
      </c>
      <c r="S67" s="32">
        <f t="shared" si="26"/>
        <v>0</v>
      </c>
      <c r="T67" s="32">
        <f t="shared" si="26"/>
        <v>0</v>
      </c>
      <c r="U67" s="32">
        <f t="shared" si="26"/>
        <v>0</v>
      </c>
      <c r="V67" s="31">
        <f t="shared" si="26"/>
        <v>0</v>
      </c>
      <c r="W67" s="32">
        <f t="shared" si="26"/>
        <v>0</v>
      </c>
      <c r="X67" s="32">
        <f t="shared" si="26"/>
        <v>0</v>
      </c>
      <c r="Y67" s="32">
        <f t="shared" si="26"/>
        <v>0</v>
      </c>
      <c r="Z67" s="32">
        <f t="shared" si="26"/>
        <v>0</v>
      </c>
      <c r="AA67" s="32">
        <f t="shared" si="26"/>
        <v>0</v>
      </c>
      <c r="AB67" s="32">
        <f t="shared" si="26"/>
        <v>0</v>
      </c>
      <c r="AC67" s="32">
        <f t="shared" si="26"/>
        <v>0</v>
      </c>
      <c r="AD67" s="31">
        <f t="shared" si="26"/>
        <v>0</v>
      </c>
      <c r="AE67" s="32">
        <f t="shared" si="26"/>
        <v>0</v>
      </c>
      <c r="AF67" s="32">
        <f t="shared" si="26"/>
        <v>0</v>
      </c>
      <c r="AG67" s="32">
        <f t="shared" si="26"/>
        <v>0</v>
      </c>
      <c r="AH67" s="32">
        <f t="shared" si="26"/>
        <v>0</v>
      </c>
      <c r="AI67" s="32">
        <f t="shared" si="26"/>
        <v>0</v>
      </c>
      <c r="AJ67" s="359">
        <f t="shared" si="26"/>
        <v>0</v>
      </c>
      <c r="AK67" s="110">
        <f t="shared" si="26"/>
        <v>0</v>
      </c>
      <c r="AL67" s="14"/>
      <c r="AM67" s="14"/>
    </row>
    <row r="68" spans="1:39" s="19" customFormat="1" ht="11.25" hidden="1">
      <c r="A68" s="129"/>
      <c r="B68" s="143" t="s">
        <v>11</v>
      </c>
      <c r="C68" s="159"/>
      <c r="D68" s="183"/>
      <c r="E68" s="138"/>
      <c r="F68" s="129"/>
      <c r="G68" s="49">
        <v>2881005</v>
      </c>
      <c r="H68" s="215">
        <v>204194</v>
      </c>
      <c r="I68" s="57">
        <v>1854268</v>
      </c>
      <c r="J68" s="47">
        <v>1026737</v>
      </c>
      <c r="K68" s="55">
        <v>0</v>
      </c>
      <c r="L68" s="22">
        <v>0</v>
      </c>
      <c r="M68" s="22">
        <v>0</v>
      </c>
      <c r="N68" s="22">
        <v>0</v>
      </c>
      <c r="O68" s="46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6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316">
        <v>0</v>
      </c>
      <c r="AK68" s="25">
        <v>0</v>
      </c>
      <c r="AL68" s="14"/>
      <c r="AM68" s="14"/>
    </row>
    <row r="69" spans="1:39" s="19" customFormat="1" ht="11.25" hidden="1">
      <c r="A69" s="134"/>
      <c r="B69" s="144" t="s">
        <v>12</v>
      </c>
      <c r="C69" s="164"/>
      <c r="D69" s="188"/>
      <c r="E69" s="130"/>
      <c r="F69" s="134"/>
      <c r="G69" s="108">
        <v>0</v>
      </c>
      <c r="H69" s="214">
        <v>0</v>
      </c>
      <c r="I69" s="29">
        <v>0</v>
      </c>
      <c r="J69" s="44">
        <v>0</v>
      </c>
      <c r="K69" s="28">
        <v>0</v>
      </c>
      <c r="L69" s="44">
        <v>0</v>
      </c>
      <c r="M69" s="44">
        <v>0</v>
      </c>
      <c r="N69" s="44">
        <v>0</v>
      </c>
      <c r="O69" s="43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3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108">
        <v>0</v>
      </c>
      <c r="AL69" s="14"/>
      <c r="AM69" s="14"/>
    </row>
    <row r="70" spans="1:39" s="19" customFormat="1" ht="45" customHeight="1" hidden="1">
      <c r="A70" s="135">
        <v>19</v>
      </c>
      <c r="B70" s="400" t="s">
        <v>120</v>
      </c>
      <c r="C70" s="170" t="s">
        <v>18</v>
      </c>
      <c r="D70" s="187" t="s">
        <v>19</v>
      </c>
      <c r="E70" s="135">
        <v>2012</v>
      </c>
      <c r="F70" s="128">
        <v>2013</v>
      </c>
      <c r="G70" s="34">
        <f>SUM(G71:G72)</f>
        <v>2775143</v>
      </c>
      <c r="H70" s="216">
        <f aca="true" t="shared" si="27" ref="H70:AK70">SUM(H71:H72)</f>
        <v>66047</v>
      </c>
      <c r="I70" s="33">
        <f t="shared" si="27"/>
        <v>1957373</v>
      </c>
      <c r="J70" s="32">
        <f t="shared" si="27"/>
        <v>817770</v>
      </c>
      <c r="K70" s="32">
        <f t="shared" si="27"/>
        <v>0</v>
      </c>
      <c r="L70" s="33">
        <f t="shared" si="27"/>
        <v>0</v>
      </c>
      <c r="M70" s="32">
        <f t="shared" si="27"/>
        <v>0</v>
      </c>
      <c r="N70" s="118">
        <f t="shared" si="27"/>
        <v>0</v>
      </c>
      <c r="O70" s="59">
        <f t="shared" si="27"/>
        <v>0</v>
      </c>
      <c r="P70" s="33">
        <f t="shared" si="27"/>
        <v>0</v>
      </c>
      <c r="Q70" s="33">
        <f t="shared" si="27"/>
        <v>0</v>
      </c>
      <c r="R70" s="33">
        <f t="shared" si="27"/>
        <v>0</v>
      </c>
      <c r="S70" s="33">
        <f t="shared" si="27"/>
        <v>0</v>
      </c>
      <c r="T70" s="32">
        <f t="shared" si="27"/>
        <v>0</v>
      </c>
      <c r="U70" s="117">
        <f t="shared" si="27"/>
        <v>0</v>
      </c>
      <c r="V70" s="59">
        <f t="shared" si="27"/>
        <v>0</v>
      </c>
      <c r="W70" s="33">
        <f t="shared" si="27"/>
        <v>0</v>
      </c>
      <c r="X70" s="33">
        <f t="shared" si="27"/>
        <v>0</v>
      </c>
      <c r="Y70" s="33">
        <f t="shared" si="27"/>
        <v>0</v>
      </c>
      <c r="Z70" s="33">
        <f t="shared" si="27"/>
        <v>0</v>
      </c>
      <c r="AA70" s="32">
        <f t="shared" si="27"/>
        <v>0</v>
      </c>
      <c r="AB70" s="98">
        <f t="shared" si="27"/>
        <v>0</v>
      </c>
      <c r="AC70" s="32">
        <f t="shared" si="27"/>
        <v>0</v>
      </c>
      <c r="AD70" s="59">
        <f t="shared" si="27"/>
        <v>0</v>
      </c>
      <c r="AE70" s="33">
        <f t="shared" si="27"/>
        <v>0</v>
      </c>
      <c r="AF70" s="33">
        <f t="shared" si="27"/>
        <v>0</v>
      </c>
      <c r="AG70" s="33">
        <f t="shared" si="27"/>
        <v>0</v>
      </c>
      <c r="AH70" s="32">
        <f t="shared" si="27"/>
        <v>0</v>
      </c>
      <c r="AI70" s="98">
        <f t="shared" si="27"/>
        <v>0</v>
      </c>
      <c r="AJ70" s="33">
        <f t="shared" si="27"/>
        <v>0</v>
      </c>
      <c r="AK70" s="110">
        <f t="shared" si="27"/>
        <v>0</v>
      </c>
      <c r="AL70" s="14"/>
      <c r="AM70" s="14"/>
    </row>
    <row r="71" spans="1:39" s="19" customFormat="1" ht="14.25" customHeight="1" hidden="1">
      <c r="A71" s="129"/>
      <c r="B71" s="143" t="s">
        <v>11</v>
      </c>
      <c r="C71" s="159"/>
      <c r="D71" s="183"/>
      <c r="E71" s="129"/>
      <c r="F71" s="129"/>
      <c r="G71" s="25">
        <v>2775143</v>
      </c>
      <c r="H71" s="120">
        <v>66047</v>
      </c>
      <c r="I71" s="48">
        <v>1957373</v>
      </c>
      <c r="J71" s="47">
        <v>817770</v>
      </c>
      <c r="K71" s="22">
        <v>0</v>
      </c>
      <c r="L71" s="22">
        <v>0</v>
      </c>
      <c r="M71" s="22">
        <v>0</v>
      </c>
      <c r="N71" s="22">
        <v>0</v>
      </c>
      <c r="O71" s="21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1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316">
        <v>0</v>
      </c>
      <c r="AK71" s="25">
        <v>0</v>
      </c>
      <c r="AL71" s="14"/>
      <c r="AM71" s="14"/>
    </row>
    <row r="72" spans="1:39" s="19" customFormat="1" ht="11.25" hidden="1">
      <c r="A72" s="134"/>
      <c r="B72" s="144" t="s">
        <v>12</v>
      </c>
      <c r="C72" s="164"/>
      <c r="D72" s="188"/>
      <c r="E72" s="134"/>
      <c r="F72" s="134"/>
      <c r="G72" s="108">
        <v>0</v>
      </c>
      <c r="H72" s="214">
        <v>0</v>
      </c>
      <c r="I72" s="29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3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3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108">
        <v>0</v>
      </c>
      <c r="AL72" s="14"/>
      <c r="AM72" s="14"/>
    </row>
    <row r="73" spans="1:39" s="19" customFormat="1" ht="54.75" customHeight="1" hidden="1">
      <c r="A73" s="135">
        <v>20</v>
      </c>
      <c r="B73" s="400" t="s">
        <v>121</v>
      </c>
      <c r="C73" s="170" t="s">
        <v>18</v>
      </c>
      <c r="D73" s="187" t="s">
        <v>19</v>
      </c>
      <c r="E73" s="128">
        <v>2012</v>
      </c>
      <c r="F73" s="128">
        <v>2013</v>
      </c>
      <c r="G73" s="34">
        <f aca="true" t="shared" si="28" ref="G73:AK73">SUM(G74:G75)</f>
        <v>5177452</v>
      </c>
      <c r="H73" s="216">
        <f t="shared" si="28"/>
        <v>13161</v>
      </c>
      <c r="I73" s="33">
        <f t="shared" si="28"/>
        <v>3469282</v>
      </c>
      <c r="J73" s="33">
        <f t="shared" si="28"/>
        <v>1708170</v>
      </c>
      <c r="K73" s="33">
        <f t="shared" si="28"/>
        <v>0</v>
      </c>
      <c r="L73" s="33">
        <f t="shared" si="28"/>
        <v>0</v>
      </c>
      <c r="M73" s="32">
        <f t="shared" si="28"/>
        <v>0</v>
      </c>
      <c r="N73" s="31">
        <f t="shared" si="28"/>
        <v>0</v>
      </c>
      <c r="O73" s="59">
        <f t="shared" si="28"/>
        <v>0</v>
      </c>
      <c r="P73" s="33">
        <f t="shared" si="28"/>
        <v>0</v>
      </c>
      <c r="Q73" s="33">
        <f t="shared" si="28"/>
        <v>0</v>
      </c>
      <c r="R73" s="33">
        <f t="shared" si="28"/>
        <v>0</v>
      </c>
      <c r="S73" s="33">
        <f t="shared" si="28"/>
        <v>0</v>
      </c>
      <c r="T73" s="32">
        <f t="shared" si="28"/>
        <v>0</v>
      </c>
      <c r="U73" s="32">
        <f t="shared" si="28"/>
        <v>0</v>
      </c>
      <c r="V73" s="59">
        <f t="shared" si="28"/>
        <v>0</v>
      </c>
      <c r="W73" s="33">
        <f t="shared" si="28"/>
        <v>0</v>
      </c>
      <c r="X73" s="33">
        <f t="shared" si="28"/>
        <v>0</v>
      </c>
      <c r="Y73" s="33">
        <f t="shared" si="28"/>
        <v>0</v>
      </c>
      <c r="Z73" s="33">
        <f t="shared" si="28"/>
        <v>0</v>
      </c>
      <c r="AA73" s="32">
        <f t="shared" si="28"/>
        <v>0</v>
      </c>
      <c r="AB73" s="59">
        <f t="shared" si="28"/>
        <v>0</v>
      </c>
      <c r="AC73" s="32">
        <f t="shared" si="28"/>
        <v>0</v>
      </c>
      <c r="AD73" s="59">
        <f t="shared" si="28"/>
        <v>0</v>
      </c>
      <c r="AE73" s="33">
        <f t="shared" si="28"/>
        <v>0</v>
      </c>
      <c r="AF73" s="33">
        <f t="shared" si="28"/>
        <v>0</v>
      </c>
      <c r="AG73" s="32">
        <f t="shared" si="28"/>
        <v>0</v>
      </c>
      <c r="AH73" s="31">
        <f t="shared" si="28"/>
        <v>0</v>
      </c>
      <c r="AI73" s="59">
        <f t="shared" si="28"/>
        <v>0</v>
      </c>
      <c r="AJ73" s="33">
        <f t="shared" si="28"/>
        <v>0</v>
      </c>
      <c r="AK73" s="34">
        <f t="shared" si="28"/>
        <v>0</v>
      </c>
      <c r="AL73" s="14"/>
      <c r="AM73" s="14"/>
    </row>
    <row r="74" spans="1:39" s="19" customFormat="1" ht="15" customHeight="1" hidden="1">
      <c r="A74" s="129"/>
      <c r="B74" s="143" t="s">
        <v>11</v>
      </c>
      <c r="C74" s="159"/>
      <c r="D74" s="183"/>
      <c r="E74" s="132"/>
      <c r="F74" s="129"/>
      <c r="G74" s="49">
        <v>5177452</v>
      </c>
      <c r="H74" s="120">
        <v>13161</v>
      </c>
      <c r="I74" s="48">
        <v>3469282</v>
      </c>
      <c r="J74" s="47">
        <v>1708170</v>
      </c>
      <c r="K74" s="22">
        <v>0</v>
      </c>
      <c r="L74" s="22">
        <v>0</v>
      </c>
      <c r="M74" s="22">
        <v>0</v>
      </c>
      <c r="N74" s="22">
        <v>0</v>
      </c>
      <c r="O74" s="21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1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312">
        <v>0</v>
      </c>
      <c r="AL74" s="314"/>
      <c r="AM74" s="14"/>
    </row>
    <row r="75" spans="1:39" s="19" customFormat="1" ht="14.25" customHeight="1" hidden="1">
      <c r="A75" s="134"/>
      <c r="B75" s="144" t="s">
        <v>12</v>
      </c>
      <c r="C75" s="164"/>
      <c r="D75" s="188"/>
      <c r="E75" s="130"/>
      <c r="F75" s="134"/>
      <c r="G75" s="108">
        <v>0</v>
      </c>
      <c r="H75" s="214">
        <v>0</v>
      </c>
      <c r="I75" s="60">
        <v>0</v>
      </c>
      <c r="J75" s="29">
        <v>0</v>
      </c>
      <c r="K75" s="28">
        <v>0</v>
      </c>
      <c r="L75" s="22">
        <v>0</v>
      </c>
      <c r="M75" s="22">
        <v>0</v>
      </c>
      <c r="N75" s="22">
        <v>0</v>
      </c>
      <c r="O75" s="21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1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108">
        <v>0</v>
      </c>
      <c r="AL75" s="14"/>
      <c r="AM75" s="14"/>
    </row>
    <row r="76" spans="1:39" s="19" customFormat="1" ht="31.5" customHeight="1" hidden="1">
      <c r="A76" s="128">
        <v>21</v>
      </c>
      <c r="B76" s="151" t="s">
        <v>122</v>
      </c>
      <c r="C76" s="165" t="s">
        <v>18</v>
      </c>
      <c r="D76" s="187" t="s">
        <v>19</v>
      </c>
      <c r="E76" s="128">
        <v>2011</v>
      </c>
      <c r="F76" s="128">
        <v>2013</v>
      </c>
      <c r="G76" s="34">
        <f>SUM(G77:G78)</f>
        <v>504000</v>
      </c>
      <c r="H76" s="216">
        <v>0</v>
      </c>
      <c r="I76" s="33">
        <f aca="true" t="shared" si="29" ref="I76:AJ76">SUM(I77:I78)</f>
        <v>240500</v>
      </c>
      <c r="J76" s="33">
        <f t="shared" si="29"/>
        <v>150100</v>
      </c>
      <c r="K76" s="32">
        <f t="shared" si="29"/>
        <v>0</v>
      </c>
      <c r="L76" s="33">
        <f t="shared" si="29"/>
        <v>0</v>
      </c>
      <c r="M76" s="32">
        <f t="shared" si="29"/>
        <v>0</v>
      </c>
      <c r="N76" s="31">
        <f t="shared" si="29"/>
        <v>0</v>
      </c>
      <c r="O76" s="59">
        <f t="shared" si="29"/>
        <v>0</v>
      </c>
      <c r="P76" s="33">
        <f t="shared" si="29"/>
        <v>0</v>
      </c>
      <c r="Q76" s="33">
        <f t="shared" si="29"/>
        <v>0</v>
      </c>
      <c r="R76" s="33">
        <f t="shared" si="29"/>
        <v>0</v>
      </c>
      <c r="S76" s="33">
        <f t="shared" si="29"/>
        <v>0</v>
      </c>
      <c r="T76" s="33">
        <f t="shared" si="29"/>
        <v>0</v>
      </c>
      <c r="U76" s="32">
        <f t="shared" si="29"/>
        <v>0</v>
      </c>
      <c r="V76" s="59">
        <f t="shared" si="29"/>
        <v>0</v>
      </c>
      <c r="W76" s="33">
        <f t="shared" si="29"/>
        <v>0</v>
      </c>
      <c r="X76" s="33">
        <f t="shared" si="29"/>
        <v>0</v>
      </c>
      <c r="Y76" s="33">
        <f t="shared" si="29"/>
        <v>0</v>
      </c>
      <c r="Z76" s="33">
        <f t="shared" si="29"/>
        <v>0</v>
      </c>
      <c r="AA76" s="33">
        <f t="shared" si="29"/>
        <v>0</v>
      </c>
      <c r="AB76" s="33">
        <f t="shared" si="29"/>
        <v>0</v>
      </c>
      <c r="AC76" s="32">
        <f t="shared" si="29"/>
        <v>0</v>
      </c>
      <c r="AD76" s="59">
        <f t="shared" si="29"/>
        <v>0</v>
      </c>
      <c r="AE76" s="33">
        <f t="shared" si="29"/>
        <v>0</v>
      </c>
      <c r="AF76" s="33">
        <f t="shared" si="29"/>
        <v>0</v>
      </c>
      <c r="AG76" s="33">
        <f t="shared" si="29"/>
        <v>0</v>
      </c>
      <c r="AH76" s="33">
        <f t="shared" si="29"/>
        <v>0</v>
      </c>
      <c r="AI76" s="33">
        <f t="shared" si="29"/>
        <v>0</v>
      </c>
      <c r="AJ76" s="33">
        <f t="shared" si="29"/>
        <v>0</v>
      </c>
      <c r="AK76" s="34">
        <f>SUM(AK77:AK78)</f>
        <v>0</v>
      </c>
      <c r="AL76" s="14"/>
      <c r="AM76" s="14"/>
    </row>
    <row r="77" spans="1:39" s="19" customFormat="1" ht="11.25" hidden="1">
      <c r="A77" s="129"/>
      <c r="B77" s="143" t="s">
        <v>11</v>
      </c>
      <c r="C77" s="159"/>
      <c r="D77" s="183"/>
      <c r="E77" s="129"/>
      <c r="F77" s="129"/>
      <c r="G77" s="25">
        <v>504000</v>
      </c>
      <c r="H77" s="120">
        <v>0</v>
      </c>
      <c r="I77" s="24">
        <v>240500</v>
      </c>
      <c r="J77" s="24">
        <v>150100</v>
      </c>
      <c r="K77" s="22">
        <v>0</v>
      </c>
      <c r="L77" s="22">
        <v>0</v>
      </c>
      <c r="M77" s="21">
        <v>0</v>
      </c>
      <c r="N77" s="21">
        <v>0</v>
      </c>
      <c r="O77" s="21">
        <v>0</v>
      </c>
      <c r="P77" s="22">
        <v>0</v>
      </c>
      <c r="Q77" s="22">
        <v>0</v>
      </c>
      <c r="R77" s="22">
        <v>0</v>
      </c>
      <c r="S77" s="22">
        <v>0</v>
      </c>
      <c r="T77" s="21">
        <v>0</v>
      </c>
      <c r="U77" s="22">
        <v>0</v>
      </c>
      <c r="V77" s="21">
        <v>0</v>
      </c>
      <c r="W77" s="22">
        <v>0</v>
      </c>
      <c r="X77" s="22">
        <v>0</v>
      </c>
      <c r="Y77" s="22">
        <v>0</v>
      </c>
      <c r="Z77" s="22">
        <v>0</v>
      </c>
      <c r="AA77" s="21">
        <v>0</v>
      </c>
      <c r="AB77" s="21">
        <v>0</v>
      </c>
      <c r="AC77" s="22">
        <v>0</v>
      </c>
      <c r="AD77" s="21">
        <v>0</v>
      </c>
      <c r="AE77" s="22">
        <v>0</v>
      </c>
      <c r="AF77" s="22">
        <v>0</v>
      </c>
      <c r="AG77" s="22">
        <v>0</v>
      </c>
      <c r="AH77" s="21">
        <v>0</v>
      </c>
      <c r="AI77" s="21">
        <v>0</v>
      </c>
      <c r="AJ77" s="42">
        <v>0</v>
      </c>
      <c r="AK77" s="25">
        <v>0</v>
      </c>
      <c r="AL77" s="14"/>
      <c r="AM77" s="14"/>
    </row>
    <row r="78" spans="1:39" s="19" customFormat="1" ht="10.5" customHeight="1" hidden="1">
      <c r="A78" s="138"/>
      <c r="B78" s="144" t="s">
        <v>12</v>
      </c>
      <c r="C78" s="160"/>
      <c r="D78" s="184"/>
      <c r="E78" s="130"/>
      <c r="F78" s="130"/>
      <c r="G78" s="30">
        <v>0</v>
      </c>
      <c r="H78" s="120">
        <v>0</v>
      </c>
      <c r="I78" s="29">
        <v>0</v>
      </c>
      <c r="J78" s="28">
        <v>0</v>
      </c>
      <c r="K78" s="28">
        <v>0</v>
      </c>
      <c r="L78" s="28">
        <v>0</v>
      </c>
      <c r="M78" s="28">
        <v>0</v>
      </c>
      <c r="N78" s="27">
        <v>0</v>
      </c>
      <c r="O78" s="27">
        <v>0</v>
      </c>
      <c r="P78" s="28">
        <v>0</v>
      </c>
      <c r="Q78" s="28">
        <v>0</v>
      </c>
      <c r="R78" s="28">
        <v>0</v>
      </c>
      <c r="S78" s="28">
        <v>0</v>
      </c>
      <c r="T78" s="27">
        <v>0</v>
      </c>
      <c r="U78" s="28">
        <v>0</v>
      </c>
      <c r="V78" s="27">
        <v>0</v>
      </c>
      <c r="W78" s="28">
        <v>0</v>
      </c>
      <c r="X78" s="28">
        <v>0</v>
      </c>
      <c r="Y78" s="28">
        <v>0</v>
      </c>
      <c r="Z78" s="28">
        <v>0</v>
      </c>
      <c r="AA78" s="27">
        <v>0</v>
      </c>
      <c r="AB78" s="27">
        <v>0</v>
      </c>
      <c r="AC78" s="28">
        <v>0</v>
      </c>
      <c r="AD78" s="27">
        <v>0</v>
      </c>
      <c r="AE78" s="28">
        <v>0</v>
      </c>
      <c r="AF78" s="28">
        <v>0</v>
      </c>
      <c r="AG78" s="28">
        <v>0</v>
      </c>
      <c r="AH78" s="27">
        <v>0</v>
      </c>
      <c r="AI78" s="27">
        <v>0</v>
      </c>
      <c r="AJ78" s="320">
        <v>0</v>
      </c>
      <c r="AK78" s="30">
        <v>0</v>
      </c>
      <c r="AL78" s="14"/>
      <c r="AM78" s="14"/>
    </row>
    <row r="79" spans="1:39" s="19" customFormat="1" ht="45" hidden="1">
      <c r="A79" s="132">
        <v>22</v>
      </c>
      <c r="B79" s="408" t="s">
        <v>220</v>
      </c>
      <c r="C79" s="140" t="s">
        <v>18</v>
      </c>
      <c r="D79" s="187" t="s">
        <v>19</v>
      </c>
      <c r="E79" s="388">
        <v>2012</v>
      </c>
      <c r="F79" s="132">
        <v>2014</v>
      </c>
      <c r="G79" s="49">
        <f>SUM(G80:G81)</f>
        <v>3866942</v>
      </c>
      <c r="H79" s="49">
        <f aca="true" t="shared" si="30" ref="H79:AK79">SUM(H80:H81)</f>
        <v>0</v>
      </c>
      <c r="I79" s="216">
        <f t="shared" si="30"/>
        <v>1539690</v>
      </c>
      <c r="J79" s="32">
        <f t="shared" si="30"/>
        <v>1669658</v>
      </c>
      <c r="K79" s="32">
        <f t="shared" si="30"/>
        <v>657594</v>
      </c>
      <c r="L79" s="32">
        <f t="shared" si="30"/>
        <v>0</v>
      </c>
      <c r="M79" s="32">
        <f t="shared" si="30"/>
        <v>0</v>
      </c>
      <c r="N79" s="32">
        <f t="shared" si="30"/>
        <v>0</v>
      </c>
      <c r="O79" s="31">
        <f t="shared" si="30"/>
        <v>0</v>
      </c>
      <c r="P79" s="32">
        <f t="shared" si="30"/>
        <v>0</v>
      </c>
      <c r="Q79" s="32">
        <f t="shared" si="30"/>
        <v>0</v>
      </c>
      <c r="R79" s="32">
        <f t="shared" si="30"/>
        <v>0</v>
      </c>
      <c r="S79" s="32">
        <f t="shared" si="30"/>
        <v>0</v>
      </c>
      <c r="T79" s="32">
        <f t="shared" si="30"/>
        <v>0</v>
      </c>
      <c r="U79" s="47">
        <f t="shared" si="30"/>
        <v>0</v>
      </c>
      <c r="V79" s="32">
        <f t="shared" si="30"/>
        <v>0</v>
      </c>
      <c r="W79" s="32">
        <f t="shared" si="30"/>
        <v>0</v>
      </c>
      <c r="X79" s="32">
        <f t="shared" si="30"/>
        <v>0</v>
      </c>
      <c r="Y79" s="32">
        <f t="shared" si="30"/>
        <v>0</v>
      </c>
      <c r="Z79" s="32">
        <f t="shared" si="30"/>
        <v>0</v>
      </c>
      <c r="AA79" s="32">
        <f t="shared" si="30"/>
        <v>0</v>
      </c>
      <c r="AB79" s="32">
        <f t="shared" si="30"/>
        <v>0</v>
      </c>
      <c r="AC79" s="32">
        <f t="shared" si="30"/>
        <v>0</v>
      </c>
      <c r="AD79" s="32">
        <f t="shared" si="30"/>
        <v>0</v>
      </c>
      <c r="AE79" s="32">
        <f t="shared" si="30"/>
        <v>0</v>
      </c>
      <c r="AF79" s="32">
        <f t="shared" si="30"/>
        <v>0</v>
      </c>
      <c r="AG79" s="32">
        <f t="shared" si="30"/>
        <v>0</v>
      </c>
      <c r="AH79" s="32">
        <f t="shared" si="30"/>
        <v>0</v>
      </c>
      <c r="AI79" s="32">
        <f t="shared" si="30"/>
        <v>0</v>
      </c>
      <c r="AJ79" s="394">
        <f t="shared" si="30"/>
        <v>0</v>
      </c>
      <c r="AK79" s="49">
        <f t="shared" si="30"/>
        <v>3866942</v>
      </c>
      <c r="AL79" s="14"/>
      <c r="AM79" s="14"/>
    </row>
    <row r="80" spans="1:39" s="19" customFormat="1" ht="10.5" customHeight="1" hidden="1">
      <c r="A80" s="132"/>
      <c r="B80" s="143" t="s">
        <v>11</v>
      </c>
      <c r="C80" s="140"/>
      <c r="D80" s="186"/>
      <c r="E80" s="388"/>
      <c r="F80" s="132"/>
      <c r="G80" s="53">
        <v>3866942</v>
      </c>
      <c r="H80" s="304"/>
      <c r="I80" s="54">
        <v>1539690</v>
      </c>
      <c r="J80" s="55">
        <v>1669658</v>
      </c>
      <c r="K80" s="55">
        <v>657594</v>
      </c>
      <c r="L80" s="55"/>
      <c r="M80" s="55"/>
      <c r="N80" s="55"/>
      <c r="O80" s="54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80"/>
      <c r="AK80" s="53">
        <v>3866942</v>
      </c>
      <c r="AL80" s="14"/>
      <c r="AM80" s="14"/>
    </row>
    <row r="81" spans="1:39" s="19" customFormat="1" ht="10.5" customHeight="1" hidden="1" thickBot="1">
      <c r="A81" s="132"/>
      <c r="B81" s="144" t="s">
        <v>12</v>
      </c>
      <c r="C81" s="164"/>
      <c r="D81" s="188"/>
      <c r="E81" s="409"/>
      <c r="F81" s="134"/>
      <c r="G81" s="108">
        <v>0</v>
      </c>
      <c r="H81" s="219"/>
      <c r="I81" s="43">
        <v>0</v>
      </c>
      <c r="J81" s="44">
        <v>0</v>
      </c>
      <c r="K81" s="44">
        <v>0</v>
      </c>
      <c r="L81" s="55"/>
      <c r="M81" s="54"/>
      <c r="N81" s="55"/>
      <c r="O81" s="54"/>
      <c r="P81" s="44"/>
      <c r="Q81" s="44"/>
      <c r="R81" s="55"/>
      <c r="S81" s="55"/>
      <c r="T81" s="55"/>
      <c r="U81" s="44"/>
      <c r="V81" s="54"/>
      <c r="W81" s="55"/>
      <c r="X81" s="44"/>
      <c r="Y81" s="44"/>
      <c r="Z81" s="44"/>
      <c r="AA81" s="44"/>
      <c r="AB81" s="44"/>
      <c r="AC81" s="54"/>
      <c r="AD81" s="44"/>
      <c r="AE81" s="44"/>
      <c r="AF81" s="44"/>
      <c r="AG81" s="54"/>
      <c r="AH81" s="54"/>
      <c r="AI81" s="54"/>
      <c r="AJ81" s="60"/>
      <c r="AK81" s="108">
        <v>0</v>
      </c>
      <c r="AL81" s="14"/>
      <c r="AM81" s="14"/>
    </row>
    <row r="82" spans="1:39" s="19" customFormat="1" ht="39.75" customHeight="1" hidden="1">
      <c r="A82" s="135">
        <v>23</v>
      </c>
      <c r="B82" s="413" t="s">
        <v>206</v>
      </c>
      <c r="C82" s="390" t="s">
        <v>207</v>
      </c>
      <c r="D82" s="190" t="s">
        <v>208</v>
      </c>
      <c r="E82" s="388">
        <v>2011</v>
      </c>
      <c r="F82" s="132">
        <v>2012</v>
      </c>
      <c r="G82" s="53">
        <f>G83+G84</f>
        <v>1557535</v>
      </c>
      <c r="H82" s="53">
        <f aca="true" t="shared" si="31" ref="H82:AK82">H83+H84</f>
        <v>0</v>
      </c>
      <c r="I82" s="212">
        <f t="shared" si="31"/>
        <v>1493107</v>
      </c>
      <c r="J82" s="117">
        <f t="shared" si="31"/>
        <v>0</v>
      </c>
      <c r="K82" s="117">
        <f t="shared" si="31"/>
        <v>0</v>
      </c>
      <c r="L82" s="32">
        <f t="shared" si="31"/>
        <v>0</v>
      </c>
      <c r="M82" s="118">
        <f t="shared" si="31"/>
        <v>0</v>
      </c>
      <c r="N82" s="32">
        <f t="shared" si="31"/>
        <v>0</v>
      </c>
      <c r="O82" s="118">
        <f t="shared" si="31"/>
        <v>0</v>
      </c>
      <c r="P82" s="117">
        <f t="shared" si="31"/>
        <v>0</v>
      </c>
      <c r="Q82" s="117">
        <f t="shared" si="31"/>
        <v>0</v>
      </c>
      <c r="R82" s="32">
        <f t="shared" si="31"/>
        <v>0</v>
      </c>
      <c r="S82" s="32">
        <f t="shared" si="31"/>
        <v>0</v>
      </c>
      <c r="T82" s="32">
        <f t="shared" si="31"/>
        <v>0</v>
      </c>
      <c r="U82" s="118">
        <f t="shared" si="31"/>
        <v>0</v>
      </c>
      <c r="V82" s="117">
        <f t="shared" si="31"/>
        <v>0</v>
      </c>
      <c r="W82" s="32">
        <f t="shared" si="31"/>
        <v>0</v>
      </c>
      <c r="X82" s="118">
        <f t="shared" si="31"/>
        <v>0</v>
      </c>
      <c r="Y82" s="117">
        <f t="shared" si="31"/>
        <v>0</v>
      </c>
      <c r="Z82" s="117">
        <f t="shared" si="31"/>
        <v>0</v>
      </c>
      <c r="AA82" s="117">
        <f t="shared" si="31"/>
        <v>0</v>
      </c>
      <c r="AB82" s="117">
        <f t="shared" si="31"/>
        <v>0</v>
      </c>
      <c r="AC82" s="117">
        <f t="shared" si="31"/>
        <v>0</v>
      </c>
      <c r="AD82" s="117">
        <f t="shared" si="31"/>
        <v>0</v>
      </c>
      <c r="AE82" s="117">
        <f t="shared" si="31"/>
        <v>0</v>
      </c>
      <c r="AF82" s="117">
        <f t="shared" si="31"/>
        <v>0</v>
      </c>
      <c r="AG82" s="117">
        <f t="shared" si="31"/>
        <v>0</v>
      </c>
      <c r="AH82" s="117">
        <f t="shared" si="31"/>
        <v>0</v>
      </c>
      <c r="AI82" s="117">
        <f t="shared" si="31"/>
        <v>0</v>
      </c>
      <c r="AJ82" s="315">
        <f t="shared" si="31"/>
        <v>0</v>
      </c>
      <c r="AK82" s="53">
        <f t="shared" si="31"/>
        <v>0</v>
      </c>
      <c r="AL82" s="14"/>
      <c r="AM82" s="14"/>
    </row>
    <row r="83" spans="1:39" s="19" customFormat="1" ht="10.5" customHeight="1" hidden="1">
      <c r="A83" s="129"/>
      <c r="B83" s="143" t="s">
        <v>115</v>
      </c>
      <c r="C83" s="159"/>
      <c r="D83" s="183"/>
      <c r="E83" s="129"/>
      <c r="F83" s="129"/>
      <c r="G83" s="25">
        <v>1557535</v>
      </c>
      <c r="H83" s="25">
        <v>0</v>
      </c>
      <c r="I83" s="120">
        <v>1493107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1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334">
        <v>0</v>
      </c>
      <c r="AK83" s="25">
        <v>0</v>
      </c>
      <c r="AL83" s="14"/>
      <c r="AM83" s="14"/>
    </row>
    <row r="84" spans="1:39" s="19" customFormat="1" ht="10.5" customHeight="1" hidden="1">
      <c r="A84" s="132"/>
      <c r="B84" s="152" t="s">
        <v>116</v>
      </c>
      <c r="C84" s="140"/>
      <c r="D84" s="186"/>
      <c r="E84" s="132"/>
      <c r="F84" s="132"/>
      <c r="G84" s="53">
        <v>0</v>
      </c>
      <c r="H84" s="53">
        <v>0</v>
      </c>
      <c r="I84" s="214">
        <v>0</v>
      </c>
      <c r="J84" s="44">
        <v>0</v>
      </c>
      <c r="K84" s="44">
        <v>0</v>
      </c>
      <c r="L84" s="22">
        <v>0</v>
      </c>
      <c r="M84" s="44">
        <v>0</v>
      </c>
      <c r="N84" s="44">
        <v>0</v>
      </c>
      <c r="O84" s="43">
        <v>0</v>
      </c>
      <c r="P84" s="44">
        <v>0</v>
      </c>
      <c r="Q84" s="44">
        <v>0</v>
      </c>
      <c r="R84" s="28">
        <v>0</v>
      </c>
      <c r="S84" s="44">
        <v>0</v>
      </c>
      <c r="T84" s="44">
        <v>0</v>
      </c>
      <c r="U84" s="44">
        <v>0</v>
      </c>
      <c r="V84" s="44">
        <v>0</v>
      </c>
      <c r="W84" s="28">
        <v>0</v>
      </c>
      <c r="X84" s="44">
        <v>0</v>
      </c>
      <c r="Y84" s="44">
        <v>0</v>
      </c>
      <c r="Z84" s="28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55">
        <v>0</v>
      </c>
      <c r="AG84" s="44">
        <v>0</v>
      </c>
      <c r="AH84" s="44">
        <v>0</v>
      </c>
      <c r="AI84" s="44">
        <v>0</v>
      </c>
      <c r="AJ84" s="315">
        <v>0</v>
      </c>
      <c r="AK84" s="53">
        <v>0</v>
      </c>
      <c r="AL84" s="14"/>
      <c r="AM84" s="14"/>
    </row>
    <row r="85" spans="1:42" s="305" customFormat="1" ht="45" customHeight="1" hidden="1">
      <c r="A85" s="135">
        <v>24</v>
      </c>
      <c r="B85" s="151" t="s">
        <v>159</v>
      </c>
      <c r="C85" s="165" t="s">
        <v>15</v>
      </c>
      <c r="D85" s="185" t="s">
        <v>160</v>
      </c>
      <c r="E85" s="128">
        <v>2012</v>
      </c>
      <c r="F85" s="128">
        <v>2014</v>
      </c>
      <c r="G85" s="34">
        <f>SUM(G86,G87)</f>
        <v>690321</v>
      </c>
      <c r="H85" s="313"/>
      <c r="I85" s="59">
        <f>SUM(I86,I87)</f>
        <v>119858</v>
      </c>
      <c r="J85" s="33">
        <f>SUM(J86,J87)</f>
        <v>374631</v>
      </c>
      <c r="K85" s="32">
        <f>SUM(K86,K87)</f>
        <v>195832</v>
      </c>
      <c r="L85" s="47"/>
      <c r="M85" s="31"/>
      <c r="N85" s="31"/>
      <c r="O85" s="31"/>
      <c r="P85" s="32"/>
      <c r="Q85" s="32"/>
      <c r="R85" s="32"/>
      <c r="S85" s="32"/>
      <c r="T85" s="31"/>
      <c r="U85" s="32"/>
      <c r="V85" s="31"/>
      <c r="W85" s="32"/>
      <c r="X85" s="32"/>
      <c r="Y85" s="32"/>
      <c r="Z85" s="32"/>
      <c r="AA85" s="31"/>
      <c r="AB85" s="31"/>
      <c r="AC85" s="32"/>
      <c r="AD85" s="31"/>
      <c r="AE85" s="32"/>
      <c r="AF85" s="32"/>
      <c r="AG85" s="31"/>
      <c r="AH85" s="31"/>
      <c r="AI85" s="31"/>
      <c r="AJ85" s="59"/>
      <c r="AK85" s="34">
        <f>SUM(AK86,AK87)</f>
        <v>690321</v>
      </c>
      <c r="AL85" s="14"/>
      <c r="AM85" s="14"/>
      <c r="AN85" s="19"/>
      <c r="AO85" s="19"/>
      <c r="AP85" s="19"/>
    </row>
    <row r="86" spans="1:39" s="19" customFormat="1" ht="10.5" customHeight="1" hidden="1">
      <c r="A86" s="132"/>
      <c r="B86" s="143" t="s">
        <v>115</v>
      </c>
      <c r="C86" s="159"/>
      <c r="D86" s="183"/>
      <c r="E86" s="129"/>
      <c r="F86" s="129"/>
      <c r="G86" s="25">
        <v>690321</v>
      </c>
      <c r="H86" s="312"/>
      <c r="I86" s="42">
        <v>119858</v>
      </c>
      <c r="J86" s="24">
        <v>374631</v>
      </c>
      <c r="K86" s="22">
        <v>195832</v>
      </c>
      <c r="L86" s="22">
        <v>0</v>
      </c>
      <c r="M86" s="22">
        <v>0</v>
      </c>
      <c r="N86" s="22">
        <v>0</v>
      </c>
      <c r="O86" s="21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1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5">
        <v>690321</v>
      </c>
      <c r="AL86" s="14"/>
      <c r="AM86" s="14"/>
    </row>
    <row r="87" spans="1:42" s="306" customFormat="1" ht="10.5" customHeight="1" hidden="1">
      <c r="A87" s="134"/>
      <c r="B87" s="152" t="s">
        <v>116</v>
      </c>
      <c r="C87" s="160"/>
      <c r="D87" s="184"/>
      <c r="E87" s="130"/>
      <c r="F87" s="130"/>
      <c r="G87" s="30">
        <v>0</v>
      </c>
      <c r="H87" s="319"/>
      <c r="I87" s="320">
        <v>0</v>
      </c>
      <c r="J87" s="29">
        <v>0</v>
      </c>
      <c r="K87" s="28">
        <v>0</v>
      </c>
      <c r="L87" s="28">
        <v>0</v>
      </c>
      <c r="M87" s="76">
        <v>0</v>
      </c>
      <c r="N87" s="76">
        <v>0</v>
      </c>
      <c r="O87" s="78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8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109">
        <v>0</v>
      </c>
      <c r="AL87" s="14"/>
      <c r="AM87" s="14"/>
      <c r="AN87" s="19"/>
      <c r="AO87" s="19"/>
      <c r="AP87" s="19"/>
    </row>
    <row r="88" spans="1:42" s="305" customFormat="1" ht="45.75" customHeight="1" hidden="1">
      <c r="A88" s="135">
        <v>25</v>
      </c>
      <c r="B88" s="151" t="s">
        <v>161</v>
      </c>
      <c r="C88" s="167" t="s">
        <v>15</v>
      </c>
      <c r="D88" s="190" t="s">
        <v>160</v>
      </c>
      <c r="E88" s="133">
        <v>2012</v>
      </c>
      <c r="F88" s="133">
        <v>2013</v>
      </c>
      <c r="G88" s="49">
        <f>SUM(G89,G90)</f>
        <v>921516</v>
      </c>
      <c r="H88" s="218"/>
      <c r="I88" s="57">
        <f>SUM(I89,I90)</f>
        <v>553476</v>
      </c>
      <c r="J88" s="48">
        <f>SUM(J89,J90)</f>
        <v>368040</v>
      </c>
      <c r="K88" s="47"/>
      <c r="L88" s="32"/>
      <c r="M88" s="32"/>
      <c r="N88" s="31"/>
      <c r="O88" s="31"/>
      <c r="P88" s="32"/>
      <c r="Q88" s="32"/>
      <c r="R88" s="32"/>
      <c r="S88" s="32"/>
      <c r="T88" s="31"/>
      <c r="U88" s="32"/>
      <c r="V88" s="31"/>
      <c r="W88" s="32"/>
      <c r="X88" s="32"/>
      <c r="Y88" s="32"/>
      <c r="Z88" s="32"/>
      <c r="AA88" s="31"/>
      <c r="AB88" s="31"/>
      <c r="AC88" s="32"/>
      <c r="AD88" s="31"/>
      <c r="AE88" s="32"/>
      <c r="AF88" s="31"/>
      <c r="AG88" s="31"/>
      <c r="AH88" s="31"/>
      <c r="AI88" s="31"/>
      <c r="AJ88" s="59"/>
      <c r="AK88" s="34">
        <f>SUM(AK89:AK90)</f>
        <v>921516</v>
      </c>
      <c r="AL88" s="14"/>
      <c r="AM88" s="14"/>
      <c r="AN88" s="19"/>
      <c r="AO88" s="19"/>
      <c r="AP88" s="19"/>
    </row>
    <row r="89" spans="1:39" s="19" customFormat="1" ht="10.5" customHeight="1" hidden="1">
      <c r="A89" s="132"/>
      <c r="B89" s="143" t="s">
        <v>115</v>
      </c>
      <c r="C89" s="159"/>
      <c r="D89" s="183"/>
      <c r="E89" s="129"/>
      <c r="F89" s="129"/>
      <c r="G89" s="25">
        <v>921516</v>
      </c>
      <c r="H89" s="312"/>
      <c r="I89" s="42">
        <v>553476</v>
      </c>
      <c r="J89" s="24">
        <v>368040</v>
      </c>
      <c r="K89" s="22">
        <v>0</v>
      </c>
      <c r="L89" s="22">
        <v>0</v>
      </c>
      <c r="M89" s="47">
        <v>0</v>
      </c>
      <c r="N89" s="47">
        <v>0</v>
      </c>
      <c r="O89" s="46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6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9">
        <v>921516</v>
      </c>
      <c r="AL89" s="14"/>
      <c r="AM89" s="14"/>
    </row>
    <row r="90" spans="1:42" s="306" customFormat="1" ht="10.5" customHeight="1" hidden="1">
      <c r="A90" s="134"/>
      <c r="B90" s="148" t="s">
        <v>116</v>
      </c>
      <c r="C90" s="164"/>
      <c r="D90" s="188"/>
      <c r="E90" s="134"/>
      <c r="F90" s="134"/>
      <c r="G90" s="108">
        <v>0</v>
      </c>
      <c r="H90" s="219"/>
      <c r="I90" s="45">
        <v>0</v>
      </c>
      <c r="J90" s="60">
        <v>0</v>
      </c>
      <c r="K90" s="28">
        <v>0</v>
      </c>
      <c r="L90" s="28">
        <v>0</v>
      </c>
      <c r="M90" s="28">
        <v>0</v>
      </c>
      <c r="N90" s="28">
        <v>0</v>
      </c>
      <c r="O90" s="27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7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30">
        <v>0</v>
      </c>
      <c r="AL90" s="14"/>
      <c r="AM90" s="14"/>
      <c r="AN90" s="19"/>
      <c r="AO90" s="19"/>
      <c r="AP90" s="19"/>
    </row>
    <row r="91" spans="1:39" s="19" customFormat="1" ht="69.75" customHeight="1">
      <c r="A91" s="132">
        <v>26</v>
      </c>
      <c r="B91" s="401" t="s">
        <v>130</v>
      </c>
      <c r="C91" s="308" t="s">
        <v>131</v>
      </c>
      <c r="D91" s="309" t="s">
        <v>60</v>
      </c>
      <c r="E91" s="132">
        <v>2012</v>
      </c>
      <c r="F91" s="132">
        <v>2014</v>
      </c>
      <c r="G91" s="49">
        <f>SUM(G92:G93)</f>
        <v>3688501</v>
      </c>
      <c r="H91" s="310">
        <f aca="true" t="shared" si="32" ref="H91:AJ91">SUM(H92:H93)</f>
        <v>0</v>
      </c>
      <c r="I91" s="311">
        <f t="shared" si="32"/>
        <v>1488501</v>
      </c>
      <c r="J91" s="47">
        <f t="shared" si="32"/>
        <v>1500000</v>
      </c>
      <c r="K91" s="47">
        <f t="shared" si="32"/>
        <v>700000</v>
      </c>
      <c r="L91" s="47">
        <f t="shared" si="32"/>
        <v>0</v>
      </c>
      <c r="M91" s="46">
        <f t="shared" si="32"/>
        <v>0</v>
      </c>
      <c r="N91" s="47">
        <f t="shared" si="32"/>
        <v>0</v>
      </c>
      <c r="O91" s="46">
        <f t="shared" si="32"/>
        <v>0</v>
      </c>
      <c r="P91" s="47">
        <f t="shared" si="32"/>
        <v>0</v>
      </c>
      <c r="Q91" s="47">
        <f t="shared" si="32"/>
        <v>0</v>
      </c>
      <c r="R91" s="47">
        <f t="shared" si="32"/>
        <v>0</v>
      </c>
      <c r="S91" s="47">
        <f t="shared" si="32"/>
        <v>0</v>
      </c>
      <c r="T91" s="47">
        <f t="shared" si="32"/>
        <v>0</v>
      </c>
      <c r="U91" s="47">
        <f t="shared" si="32"/>
        <v>0</v>
      </c>
      <c r="V91" s="46">
        <f t="shared" si="32"/>
        <v>0</v>
      </c>
      <c r="W91" s="47">
        <f t="shared" si="32"/>
        <v>0</v>
      </c>
      <c r="X91" s="47">
        <f t="shared" si="32"/>
        <v>0</v>
      </c>
      <c r="Y91" s="47">
        <f t="shared" si="32"/>
        <v>0</v>
      </c>
      <c r="Z91" s="47">
        <f t="shared" si="32"/>
        <v>0</v>
      </c>
      <c r="AA91" s="47">
        <f t="shared" si="32"/>
        <v>0</v>
      </c>
      <c r="AB91" s="47">
        <f t="shared" si="32"/>
        <v>0</v>
      </c>
      <c r="AC91" s="47">
        <f t="shared" si="32"/>
        <v>0</v>
      </c>
      <c r="AD91" s="46">
        <f t="shared" si="32"/>
        <v>0</v>
      </c>
      <c r="AE91" s="47">
        <f t="shared" si="32"/>
        <v>0</v>
      </c>
      <c r="AF91" s="46">
        <f t="shared" si="32"/>
        <v>0</v>
      </c>
      <c r="AG91" s="46">
        <f t="shared" si="32"/>
        <v>0</v>
      </c>
      <c r="AH91" s="46">
        <f t="shared" si="32"/>
        <v>0</v>
      </c>
      <c r="AI91" s="46">
        <f t="shared" si="32"/>
        <v>0</v>
      </c>
      <c r="AJ91" s="57">
        <f t="shared" si="32"/>
        <v>0</v>
      </c>
      <c r="AK91" s="49">
        <f>SUM(AK92:AK93)</f>
        <v>2200000</v>
      </c>
      <c r="AL91" s="14"/>
      <c r="AM91" s="14"/>
    </row>
    <row r="92" spans="1:39" s="19" customFormat="1" ht="11.25">
      <c r="A92" s="129"/>
      <c r="B92" s="143" t="s">
        <v>11</v>
      </c>
      <c r="C92" s="159"/>
      <c r="D92" s="183"/>
      <c r="E92" s="129"/>
      <c r="F92" s="129"/>
      <c r="G92" s="25">
        <v>3688501</v>
      </c>
      <c r="H92" s="120">
        <v>0</v>
      </c>
      <c r="I92" s="20">
        <v>1488501</v>
      </c>
      <c r="J92" s="24">
        <v>1500000</v>
      </c>
      <c r="K92" s="24">
        <v>700000</v>
      </c>
      <c r="L92" s="24">
        <v>0</v>
      </c>
      <c r="M92" s="24">
        <v>0</v>
      </c>
      <c r="N92" s="22">
        <v>0</v>
      </c>
      <c r="O92" s="42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2">
        <v>0</v>
      </c>
      <c r="V92" s="42">
        <v>0</v>
      </c>
      <c r="W92" s="22">
        <v>0</v>
      </c>
      <c r="X92" s="56">
        <v>0</v>
      </c>
      <c r="Y92" s="56">
        <v>0</v>
      </c>
      <c r="Z92" s="24">
        <v>0</v>
      </c>
      <c r="AA92" s="24">
        <v>0</v>
      </c>
      <c r="AB92" s="24">
        <v>0</v>
      </c>
      <c r="AC92" s="22">
        <v>0</v>
      </c>
      <c r="AD92" s="42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5">
        <v>2200000</v>
      </c>
      <c r="AL92" s="14"/>
      <c r="AM92" s="14"/>
    </row>
    <row r="93" spans="1:39" s="19" customFormat="1" ht="12.75" customHeight="1">
      <c r="A93" s="134"/>
      <c r="B93" s="148" t="s">
        <v>12</v>
      </c>
      <c r="C93" s="164"/>
      <c r="D93" s="188"/>
      <c r="E93" s="134"/>
      <c r="F93" s="134"/>
      <c r="G93" s="108"/>
      <c r="H93" s="214">
        <v>0</v>
      </c>
      <c r="I93" s="60"/>
      <c r="J93" s="60"/>
      <c r="K93" s="60"/>
      <c r="L93" s="60">
        <v>0</v>
      </c>
      <c r="M93" s="60">
        <v>0</v>
      </c>
      <c r="N93" s="55">
        <v>0</v>
      </c>
      <c r="O93" s="45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  <c r="U93" s="44">
        <v>0</v>
      </c>
      <c r="V93" s="45">
        <v>0</v>
      </c>
      <c r="W93" s="60">
        <v>0</v>
      </c>
      <c r="X93" s="44">
        <v>0</v>
      </c>
      <c r="Y93" s="45">
        <v>0</v>
      </c>
      <c r="Z93" s="60">
        <v>0</v>
      </c>
      <c r="AA93" s="60">
        <v>0</v>
      </c>
      <c r="AB93" s="60">
        <v>0</v>
      </c>
      <c r="AC93" s="44">
        <v>0</v>
      </c>
      <c r="AD93" s="45">
        <v>0</v>
      </c>
      <c r="AE93" s="60">
        <v>0</v>
      </c>
      <c r="AF93" s="60">
        <v>0</v>
      </c>
      <c r="AG93" s="60">
        <v>0</v>
      </c>
      <c r="AH93" s="60">
        <v>0</v>
      </c>
      <c r="AI93" s="60">
        <v>0</v>
      </c>
      <c r="AJ93" s="60">
        <v>0</v>
      </c>
      <c r="AK93" s="108">
        <v>0</v>
      </c>
      <c r="AL93" s="14"/>
      <c r="AM93" s="14"/>
    </row>
    <row r="94" spans="1:39" s="19" customFormat="1" ht="45" customHeight="1">
      <c r="A94" s="128">
        <v>27</v>
      </c>
      <c r="B94" s="401" t="s">
        <v>195</v>
      </c>
      <c r="C94" s="140" t="s">
        <v>67</v>
      </c>
      <c r="D94" s="185" t="s">
        <v>26</v>
      </c>
      <c r="E94" s="132">
        <v>2013</v>
      </c>
      <c r="F94" s="132">
        <v>2014</v>
      </c>
      <c r="G94" s="53">
        <f>G96+G95</f>
        <v>15000000</v>
      </c>
      <c r="H94" s="53">
        <f aca="true" t="shared" si="33" ref="H94:AK94">H96+H95</f>
        <v>0</v>
      </c>
      <c r="I94" s="354">
        <f t="shared" si="33"/>
        <v>0</v>
      </c>
      <c r="J94" s="117">
        <f t="shared" si="33"/>
        <v>13500000</v>
      </c>
      <c r="K94" s="117">
        <f t="shared" si="33"/>
        <v>1500000</v>
      </c>
      <c r="L94" s="117">
        <f t="shared" si="33"/>
        <v>0</v>
      </c>
      <c r="M94" s="80">
        <f t="shared" si="33"/>
        <v>0</v>
      </c>
      <c r="N94" s="76">
        <f t="shared" si="33"/>
        <v>0</v>
      </c>
      <c r="O94" s="118">
        <f t="shared" si="33"/>
        <v>0</v>
      </c>
      <c r="P94" s="117">
        <f t="shared" si="33"/>
        <v>0</v>
      </c>
      <c r="Q94" s="117">
        <f t="shared" si="33"/>
        <v>0</v>
      </c>
      <c r="R94" s="117">
        <f t="shared" si="33"/>
        <v>0</v>
      </c>
      <c r="S94" s="117">
        <f t="shared" si="33"/>
        <v>0</v>
      </c>
      <c r="T94" s="117">
        <f t="shared" si="33"/>
        <v>0</v>
      </c>
      <c r="U94" s="117">
        <f t="shared" si="33"/>
        <v>0</v>
      </c>
      <c r="V94" s="117">
        <f t="shared" si="33"/>
        <v>0</v>
      </c>
      <c r="W94" s="117">
        <f t="shared" si="33"/>
        <v>0</v>
      </c>
      <c r="X94" s="55">
        <f t="shared" si="33"/>
        <v>0</v>
      </c>
      <c r="Y94" s="117">
        <f t="shared" si="33"/>
        <v>0</v>
      </c>
      <c r="Z94" s="117">
        <f t="shared" si="33"/>
        <v>0</v>
      </c>
      <c r="AA94" s="117">
        <f t="shared" si="33"/>
        <v>0</v>
      </c>
      <c r="AB94" s="117">
        <f t="shared" si="33"/>
        <v>0</v>
      </c>
      <c r="AC94" s="117">
        <f t="shared" si="33"/>
        <v>0</v>
      </c>
      <c r="AD94" s="117">
        <f t="shared" si="33"/>
        <v>0</v>
      </c>
      <c r="AE94" s="117">
        <f t="shared" si="33"/>
        <v>0</v>
      </c>
      <c r="AF94" s="117">
        <f t="shared" si="33"/>
        <v>0</v>
      </c>
      <c r="AG94" s="117">
        <f t="shared" si="33"/>
        <v>0</v>
      </c>
      <c r="AH94" s="117">
        <f t="shared" si="33"/>
        <v>0</v>
      </c>
      <c r="AI94" s="117">
        <f t="shared" si="33"/>
        <v>0</v>
      </c>
      <c r="AJ94" s="315">
        <f t="shared" si="33"/>
        <v>0</v>
      </c>
      <c r="AK94" s="53">
        <f t="shared" si="33"/>
        <v>15000000</v>
      </c>
      <c r="AL94" s="14"/>
      <c r="AM94" s="14"/>
    </row>
    <row r="95" spans="1:39" s="19" customFormat="1" ht="11.25">
      <c r="A95" s="129"/>
      <c r="B95" s="143" t="s">
        <v>115</v>
      </c>
      <c r="C95" s="159"/>
      <c r="D95" s="183"/>
      <c r="E95" s="129"/>
      <c r="F95" s="129"/>
      <c r="G95" s="25">
        <v>0</v>
      </c>
      <c r="H95" s="25">
        <v>0</v>
      </c>
      <c r="I95" s="120">
        <v>0</v>
      </c>
      <c r="J95" s="22">
        <v>0</v>
      </c>
      <c r="K95" s="22">
        <v>0</v>
      </c>
      <c r="L95" s="22">
        <v>0</v>
      </c>
      <c r="M95" s="42">
        <v>0</v>
      </c>
      <c r="N95" s="22">
        <v>0</v>
      </c>
      <c r="O95" s="21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334">
        <v>0</v>
      </c>
      <c r="AK95" s="25">
        <v>0</v>
      </c>
      <c r="AL95" s="14"/>
      <c r="AM95" s="14"/>
    </row>
    <row r="96" spans="1:39" s="19" customFormat="1" ht="12" thickBot="1">
      <c r="A96" s="132"/>
      <c r="B96" s="152" t="s">
        <v>116</v>
      </c>
      <c r="C96" s="140"/>
      <c r="D96" s="186"/>
      <c r="E96" s="132"/>
      <c r="F96" s="132"/>
      <c r="G96" s="53">
        <v>15000000</v>
      </c>
      <c r="H96" s="53">
        <v>0</v>
      </c>
      <c r="I96" s="214">
        <v>0</v>
      </c>
      <c r="J96" s="44">
        <v>13500000</v>
      </c>
      <c r="K96" s="44">
        <v>1500000</v>
      </c>
      <c r="L96" s="44">
        <v>0</v>
      </c>
      <c r="M96" s="80">
        <v>0</v>
      </c>
      <c r="N96" s="55">
        <v>0</v>
      </c>
      <c r="O96" s="43">
        <v>0</v>
      </c>
      <c r="P96" s="44">
        <v>0</v>
      </c>
      <c r="Q96" s="28">
        <v>0</v>
      </c>
      <c r="R96" s="44">
        <v>0</v>
      </c>
      <c r="S96" s="44">
        <v>0</v>
      </c>
      <c r="T96" s="44">
        <v>0</v>
      </c>
      <c r="U96" s="44">
        <v>0</v>
      </c>
      <c r="V96" s="28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28">
        <v>0</v>
      </c>
      <c r="AI96" s="55">
        <v>0</v>
      </c>
      <c r="AJ96" s="315">
        <v>0</v>
      </c>
      <c r="AK96" s="53">
        <v>15000000</v>
      </c>
      <c r="AL96" s="14"/>
      <c r="AM96" s="14"/>
    </row>
    <row r="97" spans="1:39" s="19" customFormat="1" ht="33.75" customHeight="1" hidden="1">
      <c r="A97" s="128">
        <v>28</v>
      </c>
      <c r="B97" s="399" t="s">
        <v>136</v>
      </c>
      <c r="C97" s="163" t="s">
        <v>25</v>
      </c>
      <c r="D97" s="185" t="s">
        <v>26</v>
      </c>
      <c r="E97" s="85">
        <v>2009</v>
      </c>
      <c r="F97" s="85">
        <v>2014</v>
      </c>
      <c r="G97" s="40">
        <f aca="true" t="shared" si="34" ref="G97:AK97">SUM(G98:G99)</f>
        <v>160000000</v>
      </c>
      <c r="H97" s="211">
        <f t="shared" si="34"/>
        <v>390000</v>
      </c>
      <c r="I97" s="38">
        <f t="shared" si="34"/>
        <v>58100000</v>
      </c>
      <c r="J97" s="38">
        <f t="shared" si="34"/>
        <v>60000000</v>
      </c>
      <c r="K97" s="38">
        <f t="shared" si="34"/>
        <v>41900000</v>
      </c>
      <c r="L97" s="38">
        <f t="shared" si="34"/>
        <v>0</v>
      </c>
      <c r="M97" s="41">
        <f>SUM(M98:M98)</f>
        <v>0</v>
      </c>
      <c r="N97" s="38">
        <f t="shared" si="34"/>
        <v>0</v>
      </c>
      <c r="O97" s="37">
        <f t="shared" si="34"/>
        <v>0</v>
      </c>
      <c r="P97" s="38">
        <f t="shared" si="34"/>
        <v>0</v>
      </c>
      <c r="Q97" s="38">
        <f t="shared" si="34"/>
        <v>0</v>
      </c>
      <c r="R97" s="38">
        <f t="shared" si="34"/>
        <v>0</v>
      </c>
      <c r="S97" s="38">
        <f t="shared" si="34"/>
        <v>0</v>
      </c>
      <c r="T97" s="38">
        <f t="shared" si="34"/>
        <v>0</v>
      </c>
      <c r="U97" s="38">
        <f t="shared" si="34"/>
        <v>0</v>
      </c>
      <c r="V97" s="37">
        <f t="shared" si="34"/>
        <v>0</v>
      </c>
      <c r="W97" s="38">
        <f t="shared" si="34"/>
        <v>0</v>
      </c>
      <c r="X97" s="38">
        <f t="shared" si="34"/>
        <v>0</v>
      </c>
      <c r="Y97" s="38">
        <f t="shared" si="34"/>
        <v>0</v>
      </c>
      <c r="Z97" s="38">
        <f t="shared" si="34"/>
        <v>0</v>
      </c>
      <c r="AA97" s="37">
        <f t="shared" si="34"/>
        <v>0</v>
      </c>
      <c r="AB97" s="37">
        <f t="shared" si="34"/>
        <v>0</v>
      </c>
      <c r="AC97" s="38">
        <f t="shared" si="34"/>
        <v>0</v>
      </c>
      <c r="AD97" s="37">
        <f t="shared" si="34"/>
        <v>0</v>
      </c>
      <c r="AE97" s="38">
        <f t="shared" si="34"/>
        <v>0</v>
      </c>
      <c r="AF97" s="38">
        <f t="shared" si="34"/>
        <v>0</v>
      </c>
      <c r="AG97" s="38">
        <f t="shared" si="34"/>
        <v>0</v>
      </c>
      <c r="AH97" s="37">
        <f t="shared" si="34"/>
        <v>0</v>
      </c>
      <c r="AI97" s="38">
        <f t="shared" si="34"/>
        <v>0</v>
      </c>
      <c r="AJ97" s="39">
        <f t="shared" si="34"/>
        <v>0</v>
      </c>
      <c r="AK97" s="40">
        <f t="shared" si="34"/>
        <v>29057405</v>
      </c>
      <c r="AL97" s="14"/>
      <c r="AM97" s="14"/>
    </row>
    <row r="98" spans="1:39" s="19" customFormat="1" ht="11.25" hidden="1">
      <c r="A98" s="138"/>
      <c r="B98" s="150" t="s">
        <v>11</v>
      </c>
      <c r="C98" s="171"/>
      <c r="D98" s="191"/>
      <c r="E98" s="138"/>
      <c r="F98" s="138"/>
      <c r="G98" s="109">
        <v>0</v>
      </c>
      <c r="H98" s="225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353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353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09">
        <v>0</v>
      </c>
      <c r="AL98" s="14"/>
      <c r="AM98" s="14"/>
    </row>
    <row r="99" spans="1:39" s="19" customFormat="1" ht="12.75" customHeight="1" hidden="1">
      <c r="A99" s="129"/>
      <c r="B99" s="143" t="s">
        <v>12</v>
      </c>
      <c r="C99" s="159"/>
      <c r="D99" s="183"/>
      <c r="E99" s="129"/>
      <c r="F99" s="129"/>
      <c r="G99" s="25">
        <v>160000000</v>
      </c>
      <c r="H99" s="120">
        <v>390000</v>
      </c>
      <c r="I99" s="22">
        <v>58100000</v>
      </c>
      <c r="J99" s="22">
        <v>60000000</v>
      </c>
      <c r="K99" s="22">
        <v>41900000</v>
      </c>
      <c r="L99" s="22">
        <v>0</v>
      </c>
      <c r="M99" s="379">
        <v>0</v>
      </c>
      <c r="N99" s="380">
        <v>0</v>
      </c>
      <c r="O99" s="379">
        <v>0</v>
      </c>
      <c r="P99" s="379">
        <v>0</v>
      </c>
      <c r="Q99" s="379">
        <v>0</v>
      </c>
      <c r="R99" s="379">
        <v>0</v>
      </c>
      <c r="S99" s="379">
        <v>0</v>
      </c>
      <c r="T99" s="379">
        <v>0</v>
      </c>
      <c r="U99" s="380">
        <v>0</v>
      </c>
      <c r="V99" s="379">
        <v>0</v>
      </c>
      <c r="W99" s="379">
        <v>0</v>
      </c>
      <c r="X99" s="379">
        <v>0</v>
      </c>
      <c r="Y99" s="379">
        <v>0</v>
      </c>
      <c r="Z99" s="379">
        <v>0</v>
      </c>
      <c r="AA99" s="379">
        <v>0</v>
      </c>
      <c r="AB99" s="379">
        <v>0</v>
      </c>
      <c r="AC99" s="379">
        <v>0</v>
      </c>
      <c r="AD99" s="379">
        <v>0</v>
      </c>
      <c r="AE99" s="379">
        <v>0</v>
      </c>
      <c r="AF99" s="379">
        <v>0</v>
      </c>
      <c r="AG99" s="379">
        <v>0</v>
      </c>
      <c r="AH99" s="379">
        <v>0</v>
      </c>
      <c r="AI99" s="379">
        <v>0</v>
      </c>
      <c r="AJ99" s="379">
        <v>0</v>
      </c>
      <c r="AK99" s="120">
        <v>29057405</v>
      </c>
      <c r="AL99" s="14"/>
      <c r="AM99" s="14"/>
    </row>
    <row r="100" spans="1:39" s="19" customFormat="1" ht="46.5" customHeight="1" hidden="1">
      <c r="A100" s="132">
        <v>29</v>
      </c>
      <c r="B100" s="402" t="s">
        <v>137</v>
      </c>
      <c r="C100" s="167" t="s">
        <v>67</v>
      </c>
      <c r="D100" s="190" t="s">
        <v>26</v>
      </c>
      <c r="E100" s="133">
        <v>2012</v>
      </c>
      <c r="F100" s="133">
        <v>2014</v>
      </c>
      <c r="G100" s="67">
        <f aca="true" t="shared" si="35" ref="G100:AI100">SUM(G101:G102)</f>
        <v>8900091</v>
      </c>
      <c r="H100" s="377">
        <f t="shared" si="35"/>
        <v>0</v>
      </c>
      <c r="I100" s="378">
        <f t="shared" si="35"/>
        <v>0</v>
      </c>
      <c r="J100" s="65">
        <f t="shared" si="35"/>
        <v>8795300</v>
      </c>
      <c r="K100" s="289">
        <f t="shared" si="35"/>
        <v>79950</v>
      </c>
      <c r="L100" s="50">
        <f t="shared" si="35"/>
        <v>0</v>
      </c>
      <c r="M100" s="65">
        <f t="shared" si="35"/>
        <v>0</v>
      </c>
      <c r="N100" s="65">
        <f t="shared" si="35"/>
        <v>0</v>
      </c>
      <c r="O100" s="65">
        <f t="shared" si="35"/>
        <v>0</v>
      </c>
      <c r="P100" s="65">
        <f t="shared" si="35"/>
        <v>0</v>
      </c>
      <c r="Q100" s="65">
        <f t="shared" si="35"/>
        <v>0</v>
      </c>
      <c r="R100" s="50">
        <f t="shared" si="35"/>
        <v>0</v>
      </c>
      <c r="S100" s="50">
        <f t="shared" si="35"/>
        <v>0</v>
      </c>
      <c r="T100" s="65">
        <f t="shared" si="35"/>
        <v>0</v>
      </c>
      <c r="U100" s="50">
        <f t="shared" si="35"/>
        <v>0</v>
      </c>
      <c r="V100" s="65">
        <f t="shared" si="35"/>
        <v>0</v>
      </c>
      <c r="W100" s="65">
        <f t="shared" si="35"/>
        <v>0</v>
      </c>
      <c r="X100" s="65">
        <f t="shared" si="35"/>
        <v>0</v>
      </c>
      <c r="Y100" s="65">
        <f t="shared" si="35"/>
        <v>0</v>
      </c>
      <c r="Z100" s="65">
        <f t="shared" si="35"/>
        <v>0</v>
      </c>
      <c r="AA100" s="65">
        <f t="shared" si="35"/>
        <v>0</v>
      </c>
      <c r="AB100" s="65">
        <f t="shared" si="35"/>
        <v>0</v>
      </c>
      <c r="AC100" s="50">
        <f t="shared" si="35"/>
        <v>0</v>
      </c>
      <c r="AD100" s="65">
        <f t="shared" si="35"/>
        <v>0</v>
      </c>
      <c r="AE100" s="50">
        <f t="shared" si="35"/>
        <v>0</v>
      </c>
      <c r="AF100" s="65">
        <f t="shared" si="35"/>
        <v>0</v>
      </c>
      <c r="AG100" s="50">
        <f t="shared" si="35"/>
        <v>0</v>
      </c>
      <c r="AH100" s="50">
        <f t="shared" si="35"/>
        <v>0</v>
      </c>
      <c r="AI100" s="65">
        <f t="shared" si="35"/>
        <v>0</v>
      </c>
      <c r="AJ100" s="57">
        <v>0</v>
      </c>
      <c r="AK100" s="67">
        <f>SUM(AK101:AK102)</f>
        <v>8875250</v>
      </c>
      <c r="AL100" s="14"/>
      <c r="AM100" s="14"/>
    </row>
    <row r="101" spans="1:39" s="19" customFormat="1" ht="11.25" hidden="1">
      <c r="A101" s="138"/>
      <c r="B101" s="143" t="s">
        <v>11</v>
      </c>
      <c r="C101" s="167"/>
      <c r="D101" s="189"/>
      <c r="E101" s="133"/>
      <c r="F101" s="133"/>
      <c r="G101" s="49">
        <v>0</v>
      </c>
      <c r="H101" s="218">
        <v>0</v>
      </c>
      <c r="I101" s="57">
        <v>0</v>
      </c>
      <c r="J101" s="46">
        <v>0</v>
      </c>
      <c r="K101" s="76"/>
      <c r="L101" s="76">
        <v>0</v>
      </c>
      <c r="M101" s="76">
        <v>0</v>
      </c>
      <c r="N101" s="76">
        <v>0</v>
      </c>
      <c r="O101" s="78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8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25">
        <v>0</v>
      </c>
      <c r="AL101" s="14"/>
      <c r="AM101" s="14"/>
    </row>
    <row r="102" spans="1:39" s="19" customFormat="1" ht="11.25" hidden="1">
      <c r="A102" s="130"/>
      <c r="B102" s="144" t="s">
        <v>12</v>
      </c>
      <c r="C102" s="164"/>
      <c r="D102" s="188"/>
      <c r="E102" s="134"/>
      <c r="F102" s="134"/>
      <c r="G102" s="108">
        <v>8900091</v>
      </c>
      <c r="H102" s="219">
        <v>0</v>
      </c>
      <c r="I102" s="45">
        <v>0</v>
      </c>
      <c r="J102" s="45">
        <v>8795300</v>
      </c>
      <c r="K102" s="28">
        <v>79950</v>
      </c>
      <c r="L102" s="28">
        <v>0</v>
      </c>
      <c r="M102" s="76">
        <v>0</v>
      </c>
      <c r="N102" s="28">
        <v>0</v>
      </c>
      <c r="O102" s="78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8">
        <v>0</v>
      </c>
      <c r="W102" s="28">
        <v>0</v>
      </c>
      <c r="X102" s="76">
        <v>0</v>
      </c>
      <c r="Y102" s="76">
        <v>0</v>
      </c>
      <c r="Z102" s="76">
        <v>0</v>
      </c>
      <c r="AA102" s="76">
        <v>0</v>
      </c>
      <c r="AB102" s="28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30">
        <v>8875250</v>
      </c>
      <c r="AL102" s="14"/>
      <c r="AM102" s="14"/>
    </row>
    <row r="103" spans="1:75" s="19" customFormat="1" ht="45" customHeight="1" hidden="1">
      <c r="A103" s="133">
        <v>30</v>
      </c>
      <c r="B103" s="402" t="s">
        <v>187</v>
      </c>
      <c r="C103" s="281" t="s">
        <v>118</v>
      </c>
      <c r="D103" s="190" t="s">
        <v>188</v>
      </c>
      <c r="E103" s="133">
        <v>2011</v>
      </c>
      <c r="F103" s="133">
        <v>2014</v>
      </c>
      <c r="G103" s="49">
        <f>G104+G105</f>
        <v>8500000</v>
      </c>
      <c r="H103" s="49">
        <f aca="true" t="shared" si="36" ref="H103:AK103">H104+H105</f>
        <v>0</v>
      </c>
      <c r="I103" s="216">
        <f>I104+I105</f>
        <v>1000</v>
      </c>
      <c r="J103" s="32">
        <f>J104+J105</f>
        <v>4000000</v>
      </c>
      <c r="K103" s="57">
        <f t="shared" si="36"/>
        <v>4440111</v>
      </c>
      <c r="L103" s="32">
        <f t="shared" si="36"/>
        <v>0</v>
      </c>
      <c r="M103" s="32">
        <f t="shared" si="36"/>
        <v>0</v>
      </c>
      <c r="N103" s="46">
        <f t="shared" si="36"/>
        <v>0</v>
      </c>
      <c r="O103" s="59">
        <f t="shared" si="36"/>
        <v>0</v>
      </c>
      <c r="P103" s="33">
        <f t="shared" si="36"/>
        <v>0</v>
      </c>
      <c r="Q103" s="33">
        <f t="shared" si="36"/>
        <v>0</v>
      </c>
      <c r="R103" s="33">
        <f t="shared" si="36"/>
        <v>0</v>
      </c>
      <c r="S103" s="32">
        <f t="shared" si="36"/>
        <v>0</v>
      </c>
      <c r="T103" s="32">
        <f t="shared" si="36"/>
        <v>0</v>
      </c>
      <c r="U103" s="32">
        <f t="shared" si="36"/>
        <v>0</v>
      </c>
      <c r="V103" s="32">
        <f t="shared" si="36"/>
        <v>0</v>
      </c>
      <c r="W103" s="57">
        <f t="shared" si="36"/>
        <v>0</v>
      </c>
      <c r="X103" s="32">
        <f t="shared" si="36"/>
        <v>0</v>
      </c>
      <c r="Y103" s="32">
        <f t="shared" si="36"/>
        <v>0</v>
      </c>
      <c r="Z103" s="32">
        <f t="shared" si="36"/>
        <v>0</v>
      </c>
      <c r="AA103" s="32">
        <f t="shared" si="36"/>
        <v>0</v>
      </c>
      <c r="AB103" s="57">
        <f t="shared" si="36"/>
        <v>0</v>
      </c>
      <c r="AC103" s="33">
        <f t="shared" si="36"/>
        <v>0</v>
      </c>
      <c r="AD103" s="33">
        <f t="shared" si="36"/>
        <v>0</v>
      </c>
      <c r="AE103" s="32">
        <f t="shared" si="36"/>
        <v>0</v>
      </c>
      <c r="AF103" s="32">
        <f t="shared" si="36"/>
        <v>0</v>
      </c>
      <c r="AG103" s="33">
        <f t="shared" si="36"/>
        <v>0</v>
      </c>
      <c r="AH103" s="32">
        <f t="shared" si="36"/>
        <v>0</v>
      </c>
      <c r="AI103" s="32">
        <f t="shared" si="36"/>
        <v>0</v>
      </c>
      <c r="AJ103" s="355">
        <f t="shared" si="36"/>
        <v>0</v>
      </c>
      <c r="AK103" s="49">
        <f t="shared" si="36"/>
        <v>8441111</v>
      </c>
      <c r="AL103" s="14"/>
      <c r="AM103" s="14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</row>
    <row r="104" spans="1:39" s="19" customFormat="1" ht="12.75" customHeight="1" hidden="1">
      <c r="A104" s="132"/>
      <c r="B104" s="143" t="s">
        <v>115</v>
      </c>
      <c r="C104" s="280"/>
      <c r="D104" s="183"/>
      <c r="E104" s="129"/>
      <c r="F104" s="129"/>
      <c r="G104" s="25">
        <v>0</v>
      </c>
      <c r="H104" s="120"/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1">
        <v>0</v>
      </c>
      <c r="O104" s="21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1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2">
        <v>0</v>
      </c>
      <c r="AG104" s="22">
        <v>0</v>
      </c>
      <c r="AH104" s="22">
        <v>0</v>
      </c>
      <c r="AI104" s="21">
        <v>0</v>
      </c>
      <c r="AJ104" s="24">
        <v>0</v>
      </c>
      <c r="AK104" s="25">
        <v>0</v>
      </c>
      <c r="AL104" s="314"/>
      <c r="AM104" s="14"/>
    </row>
    <row r="105" spans="1:39" s="19" customFormat="1" ht="12.75" customHeight="1" hidden="1">
      <c r="A105" s="130"/>
      <c r="B105" s="152" t="s">
        <v>116</v>
      </c>
      <c r="C105" s="366"/>
      <c r="D105" s="186"/>
      <c r="E105" s="132"/>
      <c r="F105" s="132"/>
      <c r="G105" s="53">
        <v>8500000</v>
      </c>
      <c r="H105" s="212"/>
      <c r="I105" s="55">
        <v>1000</v>
      </c>
      <c r="J105" s="55">
        <v>4000000</v>
      </c>
      <c r="K105" s="55">
        <v>4440111</v>
      </c>
      <c r="L105" s="55"/>
      <c r="M105" s="55"/>
      <c r="N105" s="54"/>
      <c r="O105" s="54"/>
      <c r="P105" s="55"/>
      <c r="Q105" s="55"/>
      <c r="R105" s="55"/>
      <c r="S105" s="55"/>
      <c r="T105" s="55"/>
      <c r="U105" s="55"/>
      <c r="V105" s="54"/>
      <c r="W105" s="55"/>
      <c r="X105" s="55"/>
      <c r="Y105" s="55"/>
      <c r="Z105" s="55"/>
      <c r="AA105" s="55"/>
      <c r="AB105" s="54"/>
      <c r="AC105" s="55"/>
      <c r="AD105" s="54"/>
      <c r="AE105" s="55"/>
      <c r="AF105" s="55"/>
      <c r="AG105" s="55"/>
      <c r="AH105" s="55"/>
      <c r="AI105" s="54"/>
      <c r="AJ105" s="56"/>
      <c r="AK105" s="30">
        <v>8441111</v>
      </c>
      <c r="AL105" s="14"/>
      <c r="AM105" s="14"/>
    </row>
    <row r="106" spans="1:39" s="19" customFormat="1" ht="67.5" customHeight="1" hidden="1">
      <c r="A106" s="128">
        <v>31</v>
      </c>
      <c r="B106" s="151" t="s">
        <v>175</v>
      </c>
      <c r="C106" s="284" t="s">
        <v>103</v>
      </c>
      <c r="D106" s="185" t="s">
        <v>97</v>
      </c>
      <c r="E106" s="128">
        <v>2012</v>
      </c>
      <c r="F106" s="128">
        <v>2013</v>
      </c>
      <c r="G106" s="34">
        <f>SUM(G107:G108)</f>
        <v>96971</v>
      </c>
      <c r="H106" s="34">
        <f aca="true" t="shared" si="37" ref="H106:AK106">SUM(H107:H108)</f>
        <v>0</v>
      </c>
      <c r="I106" s="313">
        <f t="shared" si="37"/>
        <v>93686</v>
      </c>
      <c r="J106" s="33">
        <f t="shared" si="37"/>
        <v>3285</v>
      </c>
      <c r="K106" s="32">
        <f t="shared" si="37"/>
        <v>0</v>
      </c>
      <c r="L106" s="59">
        <f t="shared" si="37"/>
        <v>0</v>
      </c>
      <c r="M106" s="32">
        <f t="shared" si="37"/>
        <v>0</v>
      </c>
      <c r="N106" s="32">
        <f t="shared" si="37"/>
        <v>0</v>
      </c>
      <c r="O106" s="31">
        <f t="shared" si="37"/>
        <v>0</v>
      </c>
      <c r="P106" s="32">
        <f t="shared" si="37"/>
        <v>0</v>
      </c>
      <c r="Q106" s="32">
        <f t="shared" si="37"/>
        <v>0</v>
      </c>
      <c r="R106" s="59">
        <f t="shared" si="37"/>
        <v>0</v>
      </c>
      <c r="S106" s="32">
        <f t="shared" si="37"/>
        <v>0</v>
      </c>
      <c r="T106" s="32">
        <f t="shared" si="37"/>
        <v>0</v>
      </c>
      <c r="U106" s="59">
        <f t="shared" si="37"/>
        <v>0</v>
      </c>
      <c r="V106" s="33">
        <f t="shared" si="37"/>
        <v>0</v>
      </c>
      <c r="W106" s="32">
        <f t="shared" si="37"/>
        <v>0</v>
      </c>
      <c r="X106" s="59">
        <f t="shared" si="37"/>
        <v>0</v>
      </c>
      <c r="Y106" s="33">
        <f t="shared" si="37"/>
        <v>0</v>
      </c>
      <c r="Z106" s="33">
        <f t="shared" si="37"/>
        <v>0</v>
      </c>
      <c r="AA106" s="33">
        <f t="shared" si="37"/>
        <v>0</v>
      </c>
      <c r="AB106" s="33">
        <f t="shared" si="37"/>
        <v>0</v>
      </c>
      <c r="AC106" s="32">
        <f t="shared" si="37"/>
        <v>0</v>
      </c>
      <c r="AD106" s="59">
        <f t="shared" si="37"/>
        <v>0</v>
      </c>
      <c r="AE106" s="32">
        <f t="shared" si="37"/>
        <v>0</v>
      </c>
      <c r="AF106" s="59">
        <f t="shared" si="37"/>
        <v>0</v>
      </c>
      <c r="AG106" s="32">
        <f t="shared" si="37"/>
        <v>0</v>
      </c>
      <c r="AH106" s="32">
        <f t="shared" si="37"/>
        <v>0</v>
      </c>
      <c r="AI106" s="32">
        <f t="shared" si="37"/>
        <v>0</v>
      </c>
      <c r="AJ106" s="359">
        <f t="shared" si="37"/>
        <v>0</v>
      </c>
      <c r="AK106" s="34">
        <f t="shared" si="37"/>
        <v>0</v>
      </c>
      <c r="AL106" s="14"/>
      <c r="AM106" s="14"/>
    </row>
    <row r="107" spans="1:39" s="19" customFormat="1" ht="11.25" hidden="1">
      <c r="A107" s="133"/>
      <c r="B107" s="153" t="s">
        <v>115</v>
      </c>
      <c r="C107" s="281"/>
      <c r="D107" s="189"/>
      <c r="E107" s="133"/>
      <c r="F107" s="133"/>
      <c r="G107" s="49">
        <v>0</v>
      </c>
      <c r="H107" s="215"/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6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6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25"/>
      <c r="AL107" s="14"/>
      <c r="AM107" s="14"/>
    </row>
    <row r="108" spans="1:39" s="19" customFormat="1" ht="15.75" customHeight="1" hidden="1" thickBot="1">
      <c r="A108" s="132"/>
      <c r="B108" s="152" t="s">
        <v>116</v>
      </c>
      <c r="C108" s="140"/>
      <c r="D108" s="186"/>
      <c r="E108" s="132"/>
      <c r="F108" s="132"/>
      <c r="G108" s="53">
        <v>96971</v>
      </c>
      <c r="H108" s="212"/>
      <c r="I108" s="55">
        <v>93686</v>
      </c>
      <c r="J108" s="55">
        <v>3285</v>
      </c>
      <c r="K108" s="55">
        <v>0</v>
      </c>
      <c r="L108" s="55">
        <v>0</v>
      </c>
      <c r="M108" s="55">
        <v>0</v>
      </c>
      <c r="N108" s="55">
        <v>0</v>
      </c>
      <c r="O108" s="54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4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3"/>
      <c r="AL108" s="14"/>
      <c r="AM108" s="14"/>
    </row>
    <row r="109" spans="1:39" s="19" customFormat="1" ht="32.25">
      <c r="A109" s="243"/>
      <c r="B109" s="254" t="s">
        <v>27</v>
      </c>
      <c r="C109" s="255"/>
      <c r="D109" s="246"/>
      <c r="E109" s="243"/>
      <c r="F109" s="243"/>
      <c r="G109" s="256">
        <f>SUM(G110:G111)</f>
        <v>475000000</v>
      </c>
      <c r="H109" s="263">
        <f aca="true" t="shared" si="38" ref="H109:AK109">SUM(H110:H111)</f>
        <v>0</v>
      </c>
      <c r="I109" s="264">
        <f t="shared" si="38"/>
        <v>0</v>
      </c>
      <c r="J109" s="264">
        <f t="shared" si="38"/>
        <v>0</v>
      </c>
      <c r="K109" s="264">
        <f t="shared" si="38"/>
        <v>0</v>
      </c>
      <c r="L109" s="264">
        <f t="shared" si="38"/>
        <v>19000000</v>
      </c>
      <c r="M109" s="264">
        <f t="shared" si="38"/>
        <v>19000000</v>
      </c>
      <c r="N109" s="266">
        <f t="shared" si="38"/>
        <v>19000000</v>
      </c>
      <c r="O109" s="266">
        <f t="shared" si="38"/>
        <v>19000000</v>
      </c>
      <c r="P109" s="264">
        <f t="shared" si="38"/>
        <v>19000000</v>
      </c>
      <c r="Q109" s="264">
        <f t="shared" si="38"/>
        <v>19000000</v>
      </c>
      <c r="R109" s="264">
        <f t="shared" si="38"/>
        <v>19000000</v>
      </c>
      <c r="S109" s="264">
        <f t="shared" si="38"/>
        <v>19000000</v>
      </c>
      <c r="T109" s="264">
        <f t="shared" si="38"/>
        <v>19000000</v>
      </c>
      <c r="U109" s="264">
        <f t="shared" si="38"/>
        <v>19000000</v>
      </c>
      <c r="V109" s="266">
        <f t="shared" si="38"/>
        <v>19000000</v>
      </c>
      <c r="W109" s="264">
        <f t="shared" si="38"/>
        <v>19000000</v>
      </c>
      <c r="X109" s="264">
        <f t="shared" si="38"/>
        <v>19000000</v>
      </c>
      <c r="Y109" s="264">
        <f t="shared" si="38"/>
        <v>19000000</v>
      </c>
      <c r="Z109" s="264">
        <f t="shared" si="38"/>
        <v>19000000</v>
      </c>
      <c r="AA109" s="264">
        <f t="shared" si="38"/>
        <v>19000000</v>
      </c>
      <c r="AB109" s="266">
        <f t="shared" si="38"/>
        <v>19000000</v>
      </c>
      <c r="AC109" s="264">
        <f t="shared" si="38"/>
        <v>19000000</v>
      </c>
      <c r="AD109" s="266">
        <f t="shared" si="38"/>
        <v>19000000</v>
      </c>
      <c r="AE109" s="264">
        <f t="shared" si="38"/>
        <v>19000000</v>
      </c>
      <c r="AF109" s="264">
        <f t="shared" si="38"/>
        <v>19000000</v>
      </c>
      <c r="AG109" s="264">
        <f t="shared" si="38"/>
        <v>19000000</v>
      </c>
      <c r="AH109" s="264">
        <f t="shared" si="38"/>
        <v>19000000</v>
      </c>
      <c r="AI109" s="266">
        <f t="shared" si="38"/>
        <v>19000000</v>
      </c>
      <c r="AJ109" s="290">
        <f t="shared" si="38"/>
        <v>19000000</v>
      </c>
      <c r="AK109" s="256">
        <f t="shared" si="38"/>
        <v>475000000</v>
      </c>
      <c r="AL109" s="14"/>
      <c r="AM109" s="14"/>
    </row>
    <row r="110" spans="1:39" s="35" customFormat="1" ht="11.25">
      <c r="A110" s="131"/>
      <c r="B110" s="145" t="s">
        <v>11</v>
      </c>
      <c r="C110" s="161"/>
      <c r="D110" s="183"/>
      <c r="E110" s="131"/>
      <c r="F110" s="131"/>
      <c r="G110" s="64">
        <f>SUM(G113)</f>
        <v>475000000</v>
      </c>
      <c r="H110" s="220">
        <f aca="true" t="shared" si="39" ref="H110:AK111">SUM(H113)</f>
        <v>0</v>
      </c>
      <c r="I110" s="62">
        <f t="shared" si="39"/>
        <v>0</v>
      </c>
      <c r="J110" s="62">
        <f t="shared" si="39"/>
        <v>0</v>
      </c>
      <c r="K110" s="62">
        <f t="shared" si="39"/>
        <v>0</v>
      </c>
      <c r="L110" s="62">
        <f t="shared" si="39"/>
        <v>19000000</v>
      </c>
      <c r="M110" s="62">
        <f t="shared" si="39"/>
        <v>19000000</v>
      </c>
      <c r="N110" s="61">
        <f t="shared" si="39"/>
        <v>19000000</v>
      </c>
      <c r="O110" s="61">
        <f t="shared" si="39"/>
        <v>19000000</v>
      </c>
      <c r="P110" s="62">
        <f t="shared" si="39"/>
        <v>19000000</v>
      </c>
      <c r="Q110" s="62">
        <f t="shared" si="39"/>
        <v>19000000</v>
      </c>
      <c r="R110" s="62">
        <f t="shared" si="39"/>
        <v>19000000</v>
      </c>
      <c r="S110" s="62">
        <f t="shared" si="39"/>
        <v>19000000</v>
      </c>
      <c r="T110" s="62">
        <f t="shared" si="39"/>
        <v>19000000</v>
      </c>
      <c r="U110" s="62">
        <f t="shared" si="39"/>
        <v>19000000</v>
      </c>
      <c r="V110" s="61">
        <f t="shared" si="39"/>
        <v>19000000</v>
      </c>
      <c r="W110" s="62">
        <f t="shared" si="39"/>
        <v>19000000</v>
      </c>
      <c r="X110" s="62">
        <f t="shared" si="39"/>
        <v>19000000</v>
      </c>
      <c r="Y110" s="62">
        <f t="shared" si="39"/>
        <v>19000000</v>
      </c>
      <c r="Z110" s="62">
        <f t="shared" si="39"/>
        <v>19000000</v>
      </c>
      <c r="AA110" s="62">
        <f t="shared" si="39"/>
        <v>19000000</v>
      </c>
      <c r="AB110" s="61">
        <f t="shared" si="39"/>
        <v>19000000</v>
      </c>
      <c r="AC110" s="62">
        <f t="shared" si="39"/>
        <v>19000000</v>
      </c>
      <c r="AD110" s="61">
        <f t="shared" si="39"/>
        <v>19000000</v>
      </c>
      <c r="AE110" s="62">
        <f t="shared" si="39"/>
        <v>19000000</v>
      </c>
      <c r="AF110" s="62">
        <f t="shared" si="39"/>
        <v>19000000</v>
      </c>
      <c r="AG110" s="62">
        <f t="shared" si="39"/>
        <v>19000000</v>
      </c>
      <c r="AH110" s="62">
        <f t="shared" si="39"/>
        <v>19000000</v>
      </c>
      <c r="AI110" s="61">
        <f t="shared" si="39"/>
        <v>19000000</v>
      </c>
      <c r="AJ110" s="63">
        <f t="shared" si="39"/>
        <v>19000000</v>
      </c>
      <c r="AK110" s="64">
        <f>SUM(AK113)</f>
        <v>475000000</v>
      </c>
      <c r="AL110" s="14"/>
      <c r="AM110" s="14"/>
    </row>
    <row r="111" spans="1:39" s="35" customFormat="1" ht="12" thickBot="1">
      <c r="A111" s="259"/>
      <c r="B111" s="156" t="s">
        <v>12</v>
      </c>
      <c r="C111" s="178"/>
      <c r="D111" s="197"/>
      <c r="E111" s="259"/>
      <c r="F111" s="259"/>
      <c r="G111" s="260">
        <f>SUM(G114)</f>
        <v>0</v>
      </c>
      <c r="H111" s="267">
        <f t="shared" si="39"/>
        <v>0</v>
      </c>
      <c r="I111" s="268">
        <f t="shared" si="39"/>
        <v>0</v>
      </c>
      <c r="J111" s="268">
        <f t="shared" si="39"/>
        <v>0</v>
      </c>
      <c r="K111" s="268">
        <f t="shared" si="39"/>
        <v>0</v>
      </c>
      <c r="L111" s="268">
        <f t="shared" si="39"/>
        <v>0</v>
      </c>
      <c r="M111" s="268">
        <f t="shared" si="39"/>
        <v>0</v>
      </c>
      <c r="N111" s="269">
        <f t="shared" si="39"/>
        <v>0</v>
      </c>
      <c r="O111" s="269">
        <f t="shared" si="39"/>
        <v>0</v>
      </c>
      <c r="P111" s="268">
        <f t="shared" si="39"/>
        <v>0</v>
      </c>
      <c r="Q111" s="268">
        <f t="shared" si="39"/>
        <v>0</v>
      </c>
      <c r="R111" s="268">
        <f t="shared" si="39"/>
        <v>0</v>
      </c>
      <c r="S111" s="268">
        <f t="shared" si="39"/>
        <v>0</v>
      </c>
      <c r="T111" s="268">
        <f t="shared" si="39"/>
        <v>0</v>
      </c>
      <c r="U111" s="268">
        <f t="shared" si="39"/>
        <v>0</v>
      </c>
      <c r="V111" s="269">
        <f t="shared" si="39"/>
        <v>0</v>
      </c>
      <c r="W111" s="268">
        <f t="shared" si="39"/>
        <v>0</v>
      </c>
      <c r="X111" s="268">
        <f t="shared" si="39"/>
        <v>0</v>
      </c>
      <c r="Y111" s="268">
        <f t="shared" si="39"/>
        <v>0</v>
      </c>
      <c r="Z111" s="268">
        <f t="shared" si="39"/>
        <v>0</v>
      </c>
      <c r="AA111" s="268">
        <f t="shared" si="39"/>
        <v>0</v>
      </c>
      <c r="AB111" s="269">
        <f t="shared" si="39"/>
        <v>0</v>
      </c>
      <c r="AC111" s="268">
        <f t="shared" si="39"/>
        <v>0</v>
      </c>
      <c r="AD111" s="269">
        <f t="shared" si="39"/>
        <v>0</v>
      </c>
      <c r="AE111" s="268">
        <f t="shared" si="39"/>
        <v>0</v>
      </c>
      <c r="AF111" s="268">
        <f t="shared" si="39"/>
        <v>0</v>
      </c>
      <c r="AG111" s="268">
        <f t="shared" si="39"/>
        <v>0</v>
      </c>
      <c r="AH111" s="268">
        <f t="shared" si="39"/>
        <v>0</v>
      </c>
      <c r="AI111" s="269">
        <f t="shared" si="39"/>
        <v>0</v>
      </c>
      <c r="AJ111" s="291">
        <f t="shared" si="39"/>
        <v>0</v>
      </c>
      <c r="AK111" s="260">
        <f t="shared" si="39"/>
        <v>0</v>
      </c>
      <c r="AL111" s="14"/>
      <c r="AM111" s="14"/>
    </row>
    <row r="112" spans="1:39" s="19" customFormat="1" ht="33.75" hidden="1">
      <c r="A112" s="133">
        <v>1</v>
      </c>
      <c r="B112" s="149" t="s">
        <v>28</v>
      </c>
      <c r="C112" s="173" t="s">
        <v>29</v>
      </c>
      <c r="D112" s="190" t="s">
        <v>30</v>
      </c>
      <c r="E112" s="136">
        <v>2010</v>
      </c>
      <c r="F112" s="136">
        <v>2039</v>
      </c>
      <c r="G112" s="67">
        <f>SUM(G113:G114)</f>
        <v>475000000</v>
      </c>
      <c r="H112" s="221">
        <f aca="true" t="shared" si="40" ref="H112:AK112">SUM(H113:H114)</f>
        <v>0</v>
      </c>
      <c r="I112" s="50">
        <f t="shared" si="40"/>
        <v>0</v>
      </c>
      <c r="J112" s="50">
        <f t="shared" si="40"/>
        <v>0</v>
      </c>
      <c r="K112" s="50">
        <f t="shared" si="40"/>
        <v>0</v>
      </c>
      <c r="L112" s="50">
        <f t="shared" si="40"/>
        <v>19000000</v>
      </c>
      <c r="M112" s="50">
        <f t="shared" si="40"/>
        <v>19000000</v>
      </c>
      <c r="N112" s="65">
        <f t="shared" si="40"/>
        <v>19000000</v>
      </c>
      <c r="O112" s="65">
        <f t="shared" si="40"/>
        <v>19000000</v>
      </c>
      <c r="P112" s="50">
        <f t="shared" si="40"/>
        <v>19000000</v>
      </c>
      <c r="Q112" s="50">
        <f t="shared" si="40"/>
        <v>19000000</v>
      </c>
      <c r="R112" s="50">
        <f t="shared" si="40"/>
        <v>19000000</v>
      </c>
      <c r="S112" s="50">
        <f t="shared" si="40"/>
        <v>19000000</v>
      </c>
      <c r="T112" s="50">
        <f t="shared" si="40"/>
        <v>19000000</v>
      </c>
      <c r="U112" s="50">
        <f t="shared" si="40"/>
        <v>19000000</v>
      </c>
      <c r="V112" s="65">
        <f t="shared" si="40"/>
        <v>19000000</v>
      </c>
      <c r="W112" s="50">
        <f t="shared" si="40"/>
        <v>19000000</v>
      </c>
      <c r="X112" s="50">
        <f t="shared" si="40"/>
        <v>19000000</v>
      </c>
      <c r="Y112" s="50">
        <f t="shared" si="40"/>
        <v>19000000</v>
      </c>
      <c r="Z112" s="50">
        <f t="shared" si="40"/>
        <v>19000000</v>
      </c>
      <c r="AA112" s="50">
        <f t="shared" si="40"/>
        <v>19000000</v>
      </c>
      <c r="AB112" s="65">
        <f t="shared" si="40"/>
        <v>19000000</v>
      </c>
      <c r="AC112" s="50">
        <f t="shared" si="40"/>
        <v>19000000</v>
      </c>
      <c r="AD112" s="65">
        <f t="shared" si="40"/>
        <v>19000000</v>
      </c>
      <c r="AE112" s="50">
        <f t="shared" si="40"/>
        <v>19000000</v>
      </c>
      <c r="AF112" s="50">
        <f t="shared" si="40"/>
        <v>19000000</v>
      </c>
      <c r="AG112" s="50">
        <f t="shared" si="40"/>
        <v>19000000</v>
      </c>
      <c r="AH112" s="50">
        <f t="shared" si="40"/>
        <v>19000000</v>
      </c>
      <c r="AI112" s="65">
        <f t="shared" si="40"/>
        <v>19000000</v>
      </c>
      <c r="AJ112" s="66">
        <f t="shared" si="40"/>
        <v>19000000</v>
      </c>
      <c r="AK112" s="67">
        <f t="shared" si="40"/>
        <v>475000000</v>
      </c>
      <c r="AL112" s="14"/>
      <c r="AM112" s="14"/>
    </row>
    <row r="113" spans="1:39" s="19" customFormat="1" ht="11.25" hidden="1">
      <c r="A113" s="129"/>
      <c r="B113" s="143" t="s">
        <v>11</v>
      </c>
      <c r="C113" s="169"/>
      <c r="D113" s="183"/>
      <c r="E113" s="129"/>
      <c r="F113" s="129"/>
      <c r="G113" s="25">
        <v>475000000</v>
      </c>
      <c r="H113" s="120">
        <v>0</v>
      </c>
      <c r="I113" s="22">
        <v>0</v>
      </c>
      <c r="J113" s="22"/>
      <c r="K113" s="22">
        <v>0</v>
      </c>
      <c r="L113" s="22">
        <v>19000000</v>
      </c>
      <c r="M113" s="22">
        <v>19000000</v>
      </c>
      <c r="N113" s="21">
        <v>19000000</v>
      </c>
      <c r="O113" s="21">
        <v>19000000</v>
      </c>
      <c r="P113" s="22">
        <v>19000000</v>
      </c>
      <c r="Q113" s="22">
        <v>19000000</v>
      </c>
      <c r="R113" s="22">
        <v>19000000</v>
      </c>
      <c r="S113" s="22">
        <v>19000000</v>
      </c>
      <c r="T113" s="22">
        <v>19000000</v>
      </c>
      <c r="U113" s="22">
        <v>19000000</v>
      </c>
      <c r="V113" s="21">
        <v>19000000</v>
      </c>
      <c r="W113" s="22">
        <v>19000000</v>
      </c>
      <c r="X113" s="22">
        <v>19000000</v>
      </c>
      <c r="Y113" s="22">
        <v>19000000</v>
      </c>
      <c r="Z113" s="22">
        <v>19000000</v>
      </c>
      <c r="AA113" s="22">
        <v>19000000</v>
      </c>
      <c r="AB113" s="21">
        <v>19000000</v>
      </c>
      <c r="AC113" s="22">
        <v>19000000</v>
      </c>
      <c r="AD113" s="21">
        <v>19000000</v>
      </c>
      <c r="AE113" s="22">
        <v>19000000</v>
      </c>
      <c r="AF113" s="22">
        <v>19000000</v>
      </c>
      <c r="AG113" s="22">
        <v>19000000</v>
      </c>
      <c r="AH113" s="22">
        <v>19000000</v>
      </c>
      <c r="AI113" s="21">
        <v>19000000</v>
      </c>
      <c r="AJ113" s="24">
        <v>19000000</v>
      </c>
      <c r="AK113" s="111">
        <v>475000000</v>
      </c>
      <c r="AL113" s="14"/>
      <c r="AM113" s="14"/>
    </row>
    <row r="114" spans="1:39" s="19" customFormat="1" ht="12" hidden="1" thickBot="1">
      <c r="A114" s="138"/>
      <c r="B114" s="150" t="s">
        <v>12</v>
      </c>
      <c r="C114" s="171"/>
      <c r="D114" s="191"/>
      <c r="E114" s="138"/>
      <c r="F114" s="138"/>
      <c r="G114" s="109">
        <v>0</v>
      </c>
      <c r="H114" s="225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8">
        <v>0</v>
      </c>
      <c r="O114" s="78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8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8">
        <v>0</v>
      </c>
      <c r="AC114" s="76">
        <v>0</v>
      </c>
      <c r="AD114" s="78">
        <v>0</v>
      </c>
      <c r="AE114" s="76">
        <v>0</v>
      </c>
      <c r="AF114" s="76">
        <v>0</v>
      </c>
      <c r="AG114" s="76">
        <v>0</v>
      </c>
      <c r="AH114" s="76">
        <v>0</v>
      </c>
      <c r="AI114" s="78">
        <v>0</v>
      </c>
      <c r="AJ114" s="79">
        <v>0</v>
      </c>
      <c r="AK114" s="109">
        <v>0</v>
      </c>
      <c r="AL114" s="14"/>
      <c r="AM114" s="14"/>
    </row>
    <row r="115" spans="1:39" s="19" customFormat="1" ht="21.75">
      <c r="A115" s="243"/>
      <c r="B115" s="254" t="s">
        <v>31</v>
      </c>
      <c r="C115" s="255"/>
      <c r="D115" s="246"/>
      <c r="E115" s="243"/>
      <c r="F115" s="243"/>
      <c r="G115" s="256">
        <f>SUM(G116:G117)</f>
        <v>209615667</v>
      </c>
      <c r="H115" s="257">
        <f aca="true" t="shared" si="41" ref="H115:AJ115">SUM(H116:H117)</f>
        <v>22836639</v>
      </c>
      <c r="I115" s="265">
        <f t="shared" si="41"/>
        <v>49973950</v>
      </c>
      <c r="J115" s="264">
        <f t="shared" si="41"/>
        <v>70899379</v>
      </c>
      <c r="K115" s="266">
        <f t="shared" si="41"/>
        <v>44676582</v>
      </c>
      <c r="L115" s="264">
        <f t="shared" si="41"/>
        <v>3009069</v>
      </c>
      <c r="M115" s="266">
        <f t="shared" si="41"/>
        <v>3009069</v>
      </c>
      <c r="N115" s="264">
        <f t="shared" si="41"/>
        <v>9069</v>
      </c>
      <c r="O115" s="266">
        <f t="shared" si="41"/>
        <v>9069</v>
      </c>
      <c r="P115" s="264">
        <f t="shared" si="41"/>
        <v>0</v>
      </c>
      <c r="Q115" s="264">
        <f t="shared" si="41"/>
        <v>0</v>
      </c>
      <c r="R115" s="266">
        <f t="shared" si="41"/>
        <v>0</v>
      </c>
      <c r="S115" s="264">
        <f t="shared" si="41"/>
        <v>0</v>
      </c>
      <c r="T115" s="266">
        <f t="shared" si="41"/>
        <v>0</v>
      </c>
      <c r="U115" s="266">
        <f t="shared" si="41"/>
        <v>0</v>
      </c>
      <c r="V115" s="264">
        <f t="shared" si="41"/>
        <v>0</v>
      </c>
      <c r="W115" s="266">
        <f t="shared" si="41"/>
        <v>0</v>
      </c>
      <c r="X115" s="264">
        <f t="shared" si="41"/>
        <v>0</v>
      </c>
      <c r="Y115" s="266">
        <f t="shared" si="41"/>
        <v>0</v>
      </c>
      <c r="Z115" s="264">
        <f t="shared" si="41"/>
        <v>0</v>
      </c>
      <c r="AA115" s="264">
        <f t="shared" si="41"/>
        <v>0</v>
      </c>
      <c r="AB115" s="264">
        <f t="shared" si="41"/>
        <v>0</v>
      </c>
      <c r="AC115" s="266">
        <f t="shared" si="41"/>
        <v>0</v>
      </c>
      <c r="AD115" s="264">
        <f t="shared" si="41"/>
        <v>0</v>
      </c>
      <c r="AE115" s="266">
        <f t="shared" si="41"/>
        <v>0</v>
      </c>
      <c r="AF115" s="264">
        <f t="shared" si="41"/>
        <v>0</v>
      </c>
      <c r="AG115" s="266">
        <f t="shared" si="41"/>
        <v>0</v>
      </c>
      <c r="AH115" s="266">
        <f t="shared" si="41"/>
        <v>0</v>
      </c>
      <c r="AI115" s="266">
        <f t="shared" si="41"/>
        <v>0</v>
      </c>
      <c r="AJ115" s="287">
        <f t="shared" si="41"/>
        <v>0</v>
      </c>
      <c r="AK115" s="256">
        <f>SUM(AK116:AK117)</f>
        <v>137943904</v>
      </c>
      <c r="AL115" s="14"/>
      <c r="AM115" s="14"/>
    </row>
    <row r="116" spans="1:39" s="35" customFormat="1" ht="11.25">
      <c r="A116" s="131"/>
      <c r="B116" s="145" t="s">
        <v>11</v>
      </c>
      <c r="C116" s="161"/>
      <c r="D116" s="183"/>
      <c r="E116" s="131"/>
      <c r="F116" s="131"/>
      <c r="G116" s="64">
        <f>SUM(G119,G122,G125,G128,G131,G134,G137,G140,G143,G146,G149,G152,G155,G158,G161,G164,G167,G170,G173,G176,G179,G182,G185,G188,G191,)</f>
        <v>2734325</v>
      </c>
      <c r="H116" s="64">
        <f aca="true" t="shared" si="42" ref="H116:AK116">SUM(H119,H122,H125,H128,H131,H134,H137,H140,H143,H146,H149,H152,H155,H158,H161,H164,H167,H170,H173,H176,H179,H182,H185,H188,H191,)</f>
        <v>2367178</v>
      </c>
      <c r="I116" s="220">
        <f t="shared" si="42"/>
        <v>1061722</v>
      </c>
      <c r="J116" s="61">
        <f t="shared" si="42"/>
        <v>1160937</v>
      </c>
      <c r="K116" s="62">
        <f t="shared" si="42"/>
        <v>26582</v>
      </c>
      <c r="L116" s="62">
        <f t="shared" si="42"/>
        <v>9069</v>
      </c>
      <c r="M116" s="62">
        <f t="shared" si="42"/>
        <v>9069</v>
      </c>
      <c r="N116" s="62">
        <f t="shared" si="42"/>
        <v>9069</v>
      </c>
      <c r="O116" s="61">
        <f t="shared" si="42"/>
        <v>9069</v>
      </c>
      <c r="P116" s="62">
        <f t="shared" si="42"/>
        <v>0</v>
      </c>
      <c r="Q116" s="62">
        <f t="shared" si="42"/>
        <v>0</v>
      </c>
      <c r="R116" s="62">
        <f t="shared" si="42"/>
        <v>0</v>
      </c>
      <c r="S116" s="62">
        <f t="shared" si="42"/>
        <v>0</v>
      </c>
      <c r="T116" s="62">
        <f t="shared" si="42"/>
        <v>0</v>
      </c>
      <c r="U116" s="62">
        <f t="shared" si="42"/>
        <v>0</v>
      </c>
      <c r="V116" s="62">
        <f t="shared" si="42"/>
        <v>0</v>
      </c>
      <c r="W116" s="62">
        <f t="shared" si="42"/>
        <v>0</v>
      </c>
      <c r="X116" s="62">
        <f t="shared" si="42"/>
        <v>0</v>
      </c>
      <c r="Y116" s="62">
        <f t="shared" si="42"/>
        <v>0</v>
      </c>
      <c r="Z116" s="62">
        <f t="shared" si="42"/>
        <v>0</v>
      </c>
      <c r="AA116" s="62">
        <f t="shared" si="42"/>
        <v>0</v>
      </c>
      <c r="AB116" s="62">
        <f t="shared" si="42"/>
        <v>0</v>
      </c>
      <c r="AC116" s="62">
        <f t="shared" si="42"/>
        <v>0</v>
      </c>
      <c r="AD116" s="62">
        <f t="shared" si="42"/>
        <v>0</v>
      </c>
      <c r="AE116" s="62">
        <f t="shared" si="42"/>
        <v>0</v>
      </c>
      <c r="AF116" s="62">
        <f t="shared" si="42"/>
        <v>0</v>
      </c>
      <c r="AG116" s="62">
        <f t="shared" si="42"/>
        <v>0</v>
      </c>
      <c r="AH116" s="62">
        <f t="shared" si="42"/>
        <v>0</v>
      </c>
      <c r="AI116" s="62">
        <f t="shared" si="42"/>
        <v>0</v>
      </c>
      <c r="AJ116" s="362">
        <f t="shared" si="42"/>
        <v>0</v>
      </c>
      <c r="AK116" s="64">
        <f t="shared" si="42"/>
        <v>1701780</v>
      </c>
      <c r="AL116" s="26"/>
      <c r="AM116" s="26"/>
    </row>
    <row r="117" spans="1:39" s="35" customFormat="1" ht="12" customHeight="1" thickBot="1">
      <c r="A117" s="259"/>
      <c r="B117" s="156" t="s">
        <v>12</v>
      </c>
      <c r="C117" s="178"/>
      <c r="D117" s="197"/>
      <c r="E117" s="259"/>
      <c r="F117" s="259"/>
      <c r="G117" s="260">
        <f>SUM(G180,G120,G123,G126,G129,G132,G135,G138,G141,G144,G147,G150,G153,G156,G159,G162,G165,G168,G171,G174,G177,G183,G186,G189,G192)</f>
        <v>206881342</v>
      </c>
      <c r="H117" s="260">
        <f aca="true" t="shared" si="43" ref="H117:AK117">SUM(H180,H120,H123,H126,H129,H132,H135,H138,H141,H144,H147,H150,H153,H156,H159,H162,H165,H168,H171,H174,H177,H183,H186,H189,H192)</f>
        <v>20469461</v>
      </c>
      <c r="I117" s="267">
        <f t="shared" si="43"/>
        <v>48912228</v>
      </c>
      <c r="J117" s="269">
        <f t="shared" si="43"/>
        <v>69738442</v>
      </c>
      <c r="K117" s="268">
        <f t="shared" si="43"/>
        <v>44650000</v>
      </c>
      <c r="L117" s="268">
        <f t="shared" si="43"/>
        <v>3000000</v>
      </c>
      <c r="M117" s="268">
        <f t="shared" si="43"/>
        <v>3000000</v>
      </c>
      <c r="N117" s="269">
        <f t="shared" si="43"/>
        <v>0</v>
      </c>
      <c r="O117" s="269">
        <f t="shared" si="43"/>
        <v>0</v>
      </c>
      <c r="P117" s="268">
        <f t="shared" si="43"/>
        <v>0</v>
      </c>
      <c r="Q117" s="268">
        <f t="shared" si="43"/>
        <v>0</v>
      </c>
      <c r="R117" s="268">
        <f t="shared" si="43"/>
        <v>0</v>
      </c>
      <c r="S117" s="268">
        <f t="shared" si="43"/>
        <v>0</v>
      </c>
      <c r="T117" s="268">
        <f t="shared" si="43"/>
        <v>0</v>
      </c>
      <c r="U117" s="268">
        <f t="shared" si="43"/>
        <v>0</v>
      </c>
      <c r="V117" s="268">
        <f t="shared" si="43"/>
        <v>0</v>
      </c>
      <c r="W117" s="268">
        <f t="shared" si="43"/>
        <v>0</v>
      </c>
      <c r="X117" s="268">
        <f t="shared" si="43"/>
        <v>0</v>
      </c>
      <c r="Y117" s="268">
        <f t="shared" si="43"/>
        <v>0</v>
      </c>
      <c r="Z117" s="268">
        <f t="shared" si="43"/>
        <v>0</v>
      </c>
      <c r="AA117" s="268">
        <f t="shared" si="43"/>
        <v>0</v>
      </c>
      <c r="AB117" s="268">
        <f t="shared" si="43"/>
        <v>0</v>
      </c>
      <c r="AC117" s="268">
        <f t="shared" si="43"/>
        <v>0</v>
      </c>
      <c r="AD117" s="268">
        <f t="shared" si="43"/>
        <v>0</v>
      </c>
      <c r="AE117" s="268">
        <f t="shared" si="43"/>
        <v>0</v>
      </c>
      <c r="AF117" s="268">
        <f t="shared" si="43"/>
        <v>0</v>
      </c>
      <c r="AG117" s="268">
        <f t="shared" si="43"/>
        <v>0</v>
      </c>
      <c r="AH117" s="268">
        <f t="shared" si="43"/>
        <v>0</v>
      </c>
      <c r="AI117" s="268">
        <f t="shared" si="43"/>
        <v>0</v>
      </c>
      <c r="AJ117" s="423">
        <f t="shared" si="43"/>
        <v>0</v>
      </c>
      <c r="AK117" s="260">
        <f t="shared" si="43"/>
        <v>136242124</v>
      </c>
      <c r="AL117" s="26"/>
      <c r="AM117" s="26"/>
    </row>
    <row r="118" spans="1:39" s="35" customFormat="1" ht="50.25" customHeight="1" hidden="1">
      <c r="A118" s="369">
        <v>1</v>
      </c>
      <c r="B118" s="417" t="s">
        <v>197</v>
      </c>
      <c r="C118" s="371" t="s">
        <v>89</v>
      </c>
      <c r="D118" s="309" t="s">
        <v>193</v>
      </c>
      <c r="E118" s="369">
        <v>2012</v>
      </c>
      <c r="F118" s="369">
        <v>2016</v>
      </c>
      <c r="G118" s="372">
        <f>G119+G120</f>
        <v>14100000</v>
      </c>
      <c r="H118" s="372">
        <f aca="true" t="shared" si="44" ref="H118:AK118">H119+H120</f>
        <v>0</v>
      </c>
      <c r="I118" s="221">
        <f t="shared" si="44"/>
        <v>2100000</v>
      </c>
      <c r="J118" s="374">
        <f t="shared" si="44"/>
        <v>3000000</v>
      </c>
      <c r="K118" s="65">
        <f t="shared" si="44"/>
        <v>3000000</v>
      </c>
      <c r="L118" s="26">
        <f t="shared" si="44"/>
        <v>3000000</v>
      </c>
      <c r="M118" s="50">
        <f t="shared" si="44"/>
        <v>3000000</v>
      </c>
      <c r="N118" s="50">
        <f t="shared" si="44"/>
        <v>0</v>
      </c>
      <c r="O118" s="65">
        <f t="shared" si="44"/>
        <v>0</v>
      </c>
      <c r="P118" s="26">
        <f t="shared" si="44"/>
        <v>0</v>
      </c>
      <c r="Q118" s="50">
        <f t="shared" si="44"/>
        <v>0</v>
      </c>
      <c r="R118" s="50">
        <f t="shared" si="44"/>
        <v>0</v>
      </c>
      <c r="S118" s="50">
        <f t="shared" si="44"/>
        <v>0</v>
      </c>
      <c r="T118" s="50">
        <f t="shared" si="44"/>
        <v>0</v>
      </c>
      <c r="U118" s="433">
        <f t="shared" si="44"/>
        <v>0</v>
      </c>
      <c r="V118" s="65">
        <f t="shared" si="44"/>
        <v>0</v>
      </c>
      <c r="W118" s="50">
        <f t="shared" si="44"/>
        <v>0</v>
      </c>
      <c r="X118" s="50">
        <f t="shared" si="44"/>
        <v>0</v>
      </c>
      <c r="Y118" s="50">
        <f t="shared" si="44"/>
        <v>0</v>
      </c>
      <c r="Z118" s="26">
        <f t="shared" si="44"/>
        <v>0</v>
      </c>
      <c r="AA118" s="50">
        <f t="shared" si="44"/>
        <v>0</v>
      </c>
      <c r="AB118" s="50">
        <f t="shared" si="44"/>
        <v>0</v>
      </c>
      <c r="AC118" s="50">
        <f t="shared" si="44"/>
        <v>0</v>
      </c>
      <c r="AD118" s="26">
        <f t="shared" si="44"/>
        <v>0</v>
      </c>
      <c r="AE118" s="50">
        <f t="shared" si="44"/>
        <v>0</v>
      </c>
      <c r="AF118" s="50">
        <f t="shared" si="44"/>
        <v>0</v>
      </c>
      <c r="AG118" s="65">
        <f t="shared" si="44"/>
        <v>0</v>
      </c>
      <c r="AH118" s="50">
        <f t="shared" si="44"/>
        <v>0</v>
      </c>
      <c r="AI118" s="50">
        <f t="shared" si="44"/>
        <v>0</v>
      </c>
      <c r="AJ118" s="397">
        <f t="shared" si="44"/>
        <v>0</v>
      </c>
      <c r="AK118" s="372">
        <f t="shared" si="44"/>
        <v>14100000</v>
      </c>
      <c r="AL118" s="26"/>
      <c r="AM118" s="26"/>
    </row>
    <row r="119" spans="1:39" s="35" customFormat="1" ht="12" customHeight="1" hidden="1">
      <c r="A119" s="131"/>
      <c r="B119" s="145" t="s">
        <v>115</v>
      </c>
      <c r="C119" s="161"/>
      <c r="D119" s="183"/>
      <c r="E119" s="131"/>
      <c r="F119" s="131"/>
      <c r="G119" s="64">
        <v>0</v>
      </c>
      <c r="H119" s="64">
        <v>0</v>
      </c>
      <c r="I119" s="220">
        <v>0</v>
      </c>
      <c r="J119" s="62">
        <v>0</v>
      </c>
      <c r="K119" s="61">
        <v>0</v>
      </c>
      <c r="L119" s="288">
        <v>0</v>
      </c>
      <c r="M119" s="62">
        <v>0</v>
      </c>
      <c r="N119" s="62">
        <v>0</v>
      </c>
      <c r="O119" s="61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1">
        <v>0</v>
      </c>
      <c r="W119" s="62">
        <v>0</v>
      </c>
      <c r="X119" s="288">
        <v>0</v>
      </c>
      <c r="Y119" s="62">
        <v>0</v>
      </c>
      <c r="Z119" s="62">
        <v>0</v>
      </c>
      <c r="AA119" s="62">
        <v>0</v>
      </c>
      <c r="AB119" s="62">
        <v>0</v>
      </c>
      <c r="AC119" s="288">
        <v>0</v>
      </c>
      <c r="AD119" s="62">
        <v>0</v>
      </c>
      <c r="AE119" s="62">
        <v>0</v>
      </c>
      <c r="AF119" s="61">
        <v>0</v>
      </c>
      <c r="AG119" s="62">
        <v>0</v>
      </c>
      <c r="AH119" s="288">
        <v>0</v>
      </c>
      <c r="AI119" s="62">
        <v>0</v>
      </c>
      <c r="AJ119" s="362">
        <v>0</v>
      </c>
      <c r="AK119" s="64">
        <v>0</v>
      </c>
      <c r="AL119" s="373"/>
      <c r="AM119" s="26"/>
    </row>
    <row r="120" spans="1:39" s="35" customFormat="1" ht="11.25" hidden="1">
      <c r="A120" s="131"/>
      <c r="B120" s="145" t="s">
        <v>116</v>
      </c>
      <c r="C120" s="161"/>
      <c r="D120" s="183"/>
      <c r="E120" s="131"/>
      <c r="F120" s="131"/>
      <c r="G120" s="64">
        <v>14100000</v>
      </c>
      <c r="H120" s="419"/>
      <c r="I120" s="61">
        <v>2100000</v>
      </c>
      <c r="J120" s="61">
        <v>3000000</v>
      </c>
      <c r="K120" s="61">
        <v>3000000</v>
      </c>
      <c r="L120" s="61">
        <v>3000000</v>
      </c>
      <c r="M120" s="62">
        <v>3000000</v>
      </c>
      <c r="N120" s="62">
        <v>0</v>
      </c>
      <c r="O120" s="61">
        <v>0</v>
      </c>
      <c r="P120" s="62">
        <v>0</v>
      </c>
      <c r="Q120" s="62">
        <v>0</v>
      </c>
      <c r="R120" s="62">
        <v>0</v>
      </c>
      <c r="S120" s="62">
        <v>0</v>
      </c>
      <c r="T120" s="61">
        <v>0</v>
      </c>
      <c r="U120" s="62">
        <v>0</v>
      </c>
      <c r="V120" s="61">
        <v>0</v>
      </c>
      <c r="W120" s="62">
        <v>0</v>
      </c>
      <c r="X120" s="61">
        <v>0</v>
      </c>
      <c r="Y120" s="62">
        <v>0</v>
      </c>
      <c r="Z120" s="62">
        <v>0</v>
      </c>
      <c r="AA120" s="62">
        <v>0</v>
      </c>
      <c r="AB120" s="61">
        <v>0</v>
      </c>
      <c r="AC120" s="62">
        <v>0</v>
      </c>
      <c r="AD120" s="61">
        <v>0</v>
      </c>
      <c r="AE120" s="62">
        <v>0</v>
      </c>
      <c r="AF120" s="61">
        <v>0</v>
      </c>
      <c r="AG120" s="62">
        <v>0</v>
      </c>
      <c r="AH120" s="62">
        <v>0</v>
      </c>
      <c r="AI120" s="62">
        <v>0</v>
      </c>
      <c r="AJ120" s="63">
        <v>0</v>
      </c>
      <c r="AK120" s="64">
        <v>14100000</v>
      </c>
      <c r="AL120" s="26"/>
      <c r="AM120" s="26"/>
    </row>
    <row r="121" spans="1:39" s="35" customFormat="1" ht="90.75" customHeight="1">
      <c r="A121" s="369">
        <v>2</v>
      </c>
      <c r="B121" s="424" t="s">
        <v>239</v>
      </c>
      <c r="C121" s="371" t="s">
        <v>15</v>
      </c>
      <c r="D121" s="420" t="s">
        <v>240</v>
      </c>
      <c r="E121" s="369">
        <v>2013</v>
      </c>
      <c r="F121" s="369">
        <v>2018</v>
      </c>
      <c r="G121" s="372">
        <f>G122+G123</f>
        <v>47612</v>
      </c>
      <c r="H121" s="372">
        <f aca="true" t="shared" si="45" ref="H121:AK121">H122+H123</f>
        <v>0</v>
      </c>
      <c r="I121" s="373">
        <f t="shared" si="45"/>
        <v>0</v>
      </c>
      <c r="J121" s="62">
        <f t="shared" si="45"/>
        <v>2267</v>
      </c>
      <c r="K121" s="61">
        <f t="shared" si="45"/>
        <v>9069</v>
      </c>
      <c r="L121" s="62">
        <f t="shared" si="45"/>
        <v>9069</v>
      </c>
      <c r="M121" s="62">
        <f t="shared" si="45"/>
        <v>9069</v>
      </c>
      <c r="N121" s="62">
        <f t="shared" si="45"/>
        <v>9069</v>
      </c>
      <c r="O121" s="26">
        <f t="shared" si="45"/>
        <v>9069</v>
      </c>
      <c r="P121" s="63">
        <f t="shared" si="45"/>
        <v>0</v>
      </c>
      <c r="Q121" s="63">
        <f t="shared" si="45"/>
        <v>0</v>
      </c>
      <c r="R121" s="62">
        <f t="shared" si="45"/>
        <v>0</v>
      </c>
      <c r="S121" s="62">
        <f t="shared" si="45"/>
        <v>0</v>
      </c>
      <c r="T121" s="26">
        <f t="shared" si="45"/>
        <v>0</v>
      </c>
      <c r="U121" s="62">
        <f t="shared" si="45"/>
        <v>0</v>
      </c>
      <c r="V121" s="26">
        <f t="shared" si="45"/>
        <v>0</v>
      </c>
      <c r="W121" s="63">
        <f t="shared" si="45"/>
        <v>0</v>
      </c>
      <c r="X121" s="62">
        <f t="shared" si="45"/>
        <v>0</v>
      </c>
      <c r="Y121" s="26">
        <f t="shared" si="45"/>
        <v>0</v>
      </c>
      <c r="Z121" s="62">
        <f t="shared" si="45"/>
        <v>0</v>
      </c>
      <c r="AA121" s="62">
        <f t="shared" si="45"/>
        <v>0</v>
      </c>
      <c r="AB121" s="62">
        <f t="shared" si="45"/>
        <v>0</v>
      </c>
      <c r="AC121" s="26">
        <f t="shared" si="45"/>
        <v>0</v>
      </c>
      <c r="AD121" s="63">
        <f t="shared" si="45"/>
        <v>0</v>
      </c>
      <c r="AE121" s="63">
        <f t="shared" si="45"/>
        <v>0</v>
      </c>
      <c r="AF121" s="62">
        <f t="shared" si="45"/>
        <v>0</v>
      </c>
      <c r="AG121" s="62">
        <f t="shared" si="45"/>
        <v>0</v>
      </c>
      <c r="AH121" s="26">
        <f t="shared" si="45"/>
        <v>0</v>
      </c>
      <c r="AI121" s="62">
        <f t="shared" si="45"/>
        <v>0</v>
      </c>
      <c r="AJ121" s="416">
        <f t="shared" si="45"/>
        <v>0</v>
      </c>
      <c r="AK121" s="372">
        <f t="shared" si="45"/>
        <v>0</v>
      </c>
      <c r="AL121" s="26"/>
      <c r="AM121" s="26"/>
    </row>
    <row r="122" spans="1:39" s="35" customFormat="1" ht="11.25">
      <c r="A122" s="131"/>
      <c r="B122" s="145" t="s">
        <v>115</v>
      </c>
      <c r="C122" s="161"/>
      <c r="D122" s="183"/>
      <c r="E122" s="131"/>
      <c r="F122" s="131"/>
      <c r="G122" s="64">
        <v>47612</v>
      </c>
      <c r="H122" s="419"/>
      <c r="I122" s="61">
        <v>0</v>
      </c>
      <c r="J122" s="61">
        <v>2267</v>
      </c>
      <c r="K122" s="62">
        <v>9069</v>
      </c>
      <c r="L122" s="61">
        <v>9069</v>
      </c>
      <c r="M122" s="62">
        <v>9069</v>
      </c>
      <c r="N122" s="61">
        <v>9069</v>
      </c>
      <c r="O122" s="61">
        <v>9069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421">
        <v>0</v>
      </c>
      <c r="AK122" s="64">
        <v>0</v>
      </c>
      <c r="AL122" s="26"/>
      <c r="AM122" s="26"/>
    </row>
    <row r="123" spans="1:39" s="35" customFormat="1" ht="11.25">
      <c r="A123" s="369"/>
      <c r="B123" s="370" t="s">
        <v>116</v>
      </c>
      <c r="C123" s="371"/>
      <c r="D123" s="186"/>
      <c r="E123" s="369"/>
      <c r="F123" s="369"/>
      <c r="G123" s="372">
        <v>0</v>
      </c>
      <c r="H123" s="373"/>
      <c r="I123" s="374">
        <v>0</v>
      </c>
      <c r="J123" s="374">
        <v>0</v>
      </c>
      <c r="K123" s="374">
        <v>0</v>
      </c>
      <c r="L123" s="374">
        <v>0</v>
      </c>
      <c r="M123" s="374">
        <v>0</v>
      </c>
      <c r="N123" s="374">
        <v>0</v>
      </c>
      <c r="O123" s="374">
        <v>0</v>
      </c>
      <c r="P123" s="374">
        <v>0</v>
      </c>
      <c r="Q123" s="374">
        <v>0</v>
      </c>
      <c r="R123" s="374">
        <v>0</v>
      </c>
      <c r="S123" s="374">
        <v>0</v>
      </c>
      <c r="T123" s="374">
        <v>0</v>
      </c>
      <c r="U123" s="374">
        <v>0</v>
      </c>
      <c r="V123" s="374">
        <v>0</v>
      </c>
      <c r="W123" s="374">
        <v>0</v>
      </c>
      <c r="X123" s="374">
        <v>0</v>
      </c>
      <c r="Y123" s="374">
        <v>0</v>
      </c>
      <c r="Z123" s="374">
        <v>0</v>
      </c>
      <c r="AA123" s="374">
        <v>0</v>
      </c>
      <c r="AB123" s="374">
        <v>0</v>
      </c>
      <c r="AC123" s="374">
        <v>0</v>
      </c>
      <c r="AD123" s="374">
        <v>0</v>
      </c>
      <c r="AE123" s="374">
        <v>0</v>
      </c>
      <c r="AF123" s="374">
        <v>0</v>
      </c>
      <c r="AG123" s="374">
        <v>0</v>
      </c>
      <c r="AH123" s="374">
        <v>0</v>
      </c>
      <c r="AI123" s="374">
        <v>0</v>
      </c>
      <c r="AJ123" s="422">
        <v>0</v>
      </c>
      <c r="AK123" s="418">
        <v>0</v>
      </c>
      <c r="AL123" s="26"/>
      <c r="AM123" s="26"/>
    </row>
    <row r="124" spans="1:39" s="19" customFormat="1" ht="33.75" hidden="1">
      <c r="A124" s="85">
        <v>3</v>
      </c>
      <c r="B124" s="147" t="s">
        <v>32</v>
      </c>
      <c r="C124" s="163" t="s">
        <v>33</v>
      </c>
      <c r="D124" s="185" t="s">
        <v>30</v>
      </c>
      <c r="E124" s="85">
        <v>2010</v>
      </c>
      <c r="F124" s="85">
        <v>2013</v>
      </c>
      <c r="G124" s="40">
        <f>SUM(G125:G126)</f>
        <v>5196000</v>
      </c>
      <c r="H124" s="211">
        <f aca="true" t="shared" si="46" ref="H124:AK124">SUM(H125:H126)</f>
        <v>124000</v>
      </c>
      <c r="I124" s="38">
        <f t="shared" si="46"/>
        <v>2000000</v>
      </c>
      <c r="J124" s="38">
        <f t="shared" si="46"/>
        <v>3000000</v>
      </c>
      <c r="K124" s="38">
        <f t="shared" si="46"/>
        <v>0</v>
      </c>
      <c r="L124" s="38">
        <f t="shared" si="46"/>
        <v>0</v>
      </c>
      <c r="M124" s="38">
        <f t="shared" si="46"/>
        <v>0</v>
      </c>
      <c r="N124" s="37">
        <f t="shared" si="46"/>
        <v>0</v>
      </c>
      <c r="O124" s="37">
        <f t="shared" si="46"/>
        <v>0</v>
      </c>
      <c r="P124" s="38">
        <f t="shared" si="46"/>
        <v>0</v>
      </c>
      <c r="Q124" s="38">
        <f t="shared" si="46"/>
        <v>0</v>
      </c>
      <c r="R124" s="38">
        <f t="shared" si="46"/>
        <v>0</v>
      </c>
      <c r="S124" s="38">
        <f t="shared" si="46"/>
        <v>0</v>
      </c>
      <c r="T124" s="38">
        <f t="shared" si="46"/>
        <v>0</v>
      </c>
      <c r="U124" s="38">
        <f t="shared" si="46"/>
        <v>0</v>
      </c>
      <c r="V124" s="37">
        <f t="shared" si="46"/>
        <v>0</v>
      </c>
      <c r="W124" s="38">
        <f t="shared" si="46"/>
        <v>0</v>
      </c>
      <c r="X124" s="38">
        <f t="shared" si="46"/>
        <v>0</v>
      </c>
      <c r="Y124" s="38">
        <f t="shared" si="46"/>
        <v>0</v>
      </c>
      <c r="Z124" s="38">
        <f t="shared" si="46"/>
        <v>0</v>
      </c>
      <c r="AA124" s="38">
        <f t="shared" si="46"/>
        <v>0</v>
      </c>
      <c r="AB124" s="37">
        <f t="shared" si="46"/>
        <v>0</v>
      </c>
      <c r="AC124" s="38">
        <f t="shared" si="46"/>
        <v>0</v>
      </c>
      <c r="AD124" s="37">
        <f t="shared" si="46"/>
        <v>0</v>
      </c>
      <c r="AE124" s="38">
        <f t="shared" si="46"/>
        <v>0</v>
      </c>
      <c r="AF124" s="38">
        <f t="shared" si="46"/>
        <v>0</v>
      </c>
      <c r="AG124" s="38">
        <f t="shared" si="46"/>
        <v>0</v>
      </c>
      <c r="AH124" s="38">
        <f t="shared" si="46"/>
        <v>0</v>
      </c>
      <c r="AI124" s="37">
        <f t="shared" si="46"/>
        <v>0</v>
      </c>
      <c r="AJ124" s="41">
        <f t="shared" si="46"/>
        <v>0</v>
      </c>
      <c r="AK124" s="40">
        <f t="shared" si="46"/>
        <v>5000000</v>
      </c>
      <c r="AL124" s="14"/>
      <c r="AM124" s="14"/>
    </row>
    <row r="125" spans="1:39" s="19" customFormat="1" ht="11.25" hidden="1">
      <c r="A125" s="133"/>
      <c r="B125" s="153" t="s">
        <v>11</v>
      </c>
      <c r="C125" s="167"/>
      <c r="D125" s="189"/>
      <c r="E125" s="133"/>
      <c r="F125" s="133"/>
      <c r="G125" s="49">
        <v>0</v>
      </c>
      <c r="H125" s="215">
        <v>0</v>
      </c>
      <c r="I125" s="47">
        <v>0</v>
      </c>
      <c r="J125" s="47"/>
      <c r="K125" s="47">
        <v>0</v>
      </c>
      <c r="L125" s="47">
        <v>0</v>
      </c>
      <c r="M125" s="47">
        <v>0</v>
      </c>
      <c r="N125" s="47">
        <v>0</v>
      </c>
      <c r="O125" s="46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6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9">
        <v>0</v>
      </c>
      <c r="AL125" s="14"/>
      <c r="AM125" s="14"/>
    </row>
    <row r="126" spans="1:39" s="19" customFormat="1" ht="11.25" hidden="1">
      <c r="A126" s="134"/>
      <c r="B126" s="148" t="s">
        <v>12</v>
      </c>
      <c r="C126" s="164"/>
      <c r="D126" s="188"/>
      <c r="E126" s="134"/>
      <c r="F126" s="134"/>
      <c r="G126" s="108">
        <v>5196000</v>
      </c>
      <c r="H126" s="214">
        <v>124000</v>
      </c>
      <c r="I126" s="44">
        <v>2000000</v>
      </c>
      <c r="J126" s="44">
        <v>3000000</v>
      </c>
      <c r="K126" s="44">
        <v>0</v>
      </c>
      <c r="L126" s="47">
        <v>0</v>
      </c>
      <c r="M126" s="47">
        <v>0</v>
      </c>
      <c r="N126" s="47">
        <v>0</v>
      </c>
      <c r="O126" s="46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6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108">
        <v>5000000</v>
      </c>
      <c r="AL126" s="14"/>
      <c r="AM126" s="14"/>
    </row>
    <row r="127" spans="1:39" s="35" customFormat="1" ht="33.75" hidden="1">
      <c r="A127" s="85">
        <v>4</v>
      </c>
      <c r="B127" s="399" t="s">
        <v>90</v>
      </c>
      <c r="C127" s="163" t="s">
        <v>88</v>
      </c>
      <c r="D127" s="185" t="s">
        <v>30</v>
      </c>
      <c r="E127" s="85">
        <v>2008</v>
      </c>
      <c r="F127" s="85">
        <v>2013</v>
      </c>
      <c r="G127" s="40">
        <f>SUM(G128:G129)</f>
        <v>9969940</v>
      </c>
      <c r="H127" s="211">
        <f aca="true" t="shared" si="47" ref="H127:AK127">SUM(H128:H129)</f>
        <v>2429482</v>
      </c>
      <c r="I127" s="38">
        <f t="shared" si="47"/>
        <v>3839390</v>
      </c>
      <c r="J127" s="38">
        <f t="shared" si="47"/>
        <v>3164587</v>
      </c>
      <c r="K127" s="38">
        <f t="shared" si="47"/>
        <v>0</v>
      </c>
      <c r="L127" s="38">
        <f t="shared" si="47"/>
        <v>0</v>
      </c>
      <c r="M127" s="38">
        <f t="shared" si="47"/>
        <v>0</v>
      </c>
      <c r="N127" s="37">
        <f t="shared" si="47"/>
        <v>0</v>
      </c>
      <c r="O127" s="37">
        <f t="shared" si="47"/>
        <v>0</v>
      </c>
      <c r="P127" s="38">
        <f t="shared" si="47"/>
        <v>0</v>
      </c>
      <c r="Q127" s="38">
        <f t="shared" si="47"/>
        <v>0</v>
      </c>
      <c r="R127" s="38">
        <f t="shared" si="47"/>
        <v>0</v>
      </c>
      <c r="S127" s="38">
        <f t="shared" si="47"/>
        <v>0</v>
      </c>
      <c r="T127" s="37">
        <f t="shared" si="47"/>
        <v>0</v>
      </c>
      <c r="U127" s="38">
        <f t="shared" si="47"/>
        <v>0</v>
      </c>
      <c r="V127" s="37">
        <f t="shared" si="47"/>
        <v>0</v>
      </c>
      <c r="W127" s="38">
        <f t="shared" si="47"/>
        <v>0</v>
      </c>
      <c r="X127" s="38">
        <f t="shared" si="47"/>
        <v>0</v>
      </c>
      <c r="Y127" s="38">
        <f t="shared" si="47"/>
        <v>0</v>
      </c>
      <c r="Z127" s="38">
        <f t="shared" si="47"/>
        <v>0</v>
      </c>
      <c r="AA127" s="37">
        <f t="shared" si="47"/>
        <v>0</v>
      </c>
      <c r="AB127" s="37">
        <f t="shared" si="47"/>
        <v>0</v>
      </c>
      <c r="AC127" s="38">
        <f t="shared" si="47"/>
        <v>0</v>
      </c>
      <c r="AD127" s="37">
        <f t="shared" si="47"/>
        <v>0</v>
      </c>
      <c r="AE127" s="38">
        <f t="shared" si="47"/>
        <v>0</v>
      </c>
      <c r="AF127" s="37">
        <f t="shared" si="47"/>
        <v>0</v>
      </c>
      <c r="AG127" s="38">
        <f t="shared" si="47"/>
        <v>0</v>
      </c>
      <c r="AH127" s="37">
        <f t="shared" si="47"/>
        <v>0</v>
      </c>
      <c r="AI127" s="37">
        <f t="shared" si="47"/>
        <v>0</v>
      </c>
      <c r="AJ127" s="39">
        <f t="shared" si="47"/>
        <v>0</v>
      </c>
      <c r="AK127" s="40">
        <f t="shared" si="47"/>
        <v>7003977</v>
      </c>
      <c r="AL127" s="14"/>
      <c r="AM127" s="14"/>
    </row>
    <row r="128" spans="1:39" s="19" customFormat="1" ht="11.25" hidden="1">
      <c r="A128" s="129"/>
      <c r="B128" s="143" t="s">
        <v>11</v>
      </c>
      <c r="C128" s="159"/>
      <c r="D128" s="183"/>
      <c r="E128" s="129"/>
      <c r="F128" s="129"/>
      <c r="G128" s="25">
        <v>0</v>
      </c>
      <c r="H128" s="120">
        <v>0</v>
      </c>
      <c r="I128" s="22">
        <v>0</v>
      </c>
      <c r="J128" s="22">
        <v>0</v>
      </c>
      <c r="K128" s="47">
        <v>0</v>
      </c>
      <c r="L128" s="47">
        <v>0</v>
      </c>
      <c r="M128" s="47">
        <v>0</v>
      </c>
      <c r="N128" s="47">
        <v>0</v>
      </c>
      <c r="O128" s="46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6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25">
        <v>0</v>
      </c>
      <c r="AL128" s="14"/>
      <c r="AM128" s="14"/>
    </row>
    <row r="129" spans="1:39" s="19" customFormat="1" ht="11.25" hidden="1">
      <c r="A129" s="130"/>
      <c r="B129" s="144" t="s">
        <v>12</v>
      </c>
      <c r="C129" s="160"/>
      <c r="D129" s="184"/>
      <c r="E129" s="130"/>
      <c r="F129" s="130"/>
      <c r="G129" s="30">
        <v>9969940</v>
      </c>
      <c r="H129" s="209">
        <v>2429482</v>
      </c>
      <c r="I129" s="28">
        <v>3839390</v>
      </c>
      <c r="J129" s="28">
        <v>3164587</v>
      </c>
      <c r="K129" s="47">
        <v>0</v>
      </c>
      <c r="L129" s="47">
        <v>0</v>
      </c>
      <c r="M129" s="47">
        <v>0</v>
      </c>
      <c r="N129" s="47">
        <v>0</v>
      </c>
      <c r="O129" s="46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6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30">
        <v>7003977</v>
      </c>
      <c r="AL129" s="14"/>
      <c r="AM129" s="14"/>
    </row>
    <row r="130" spans="1:39" s="35" customFormat="1" ht="45">
      <c r="A130" s="85">
        <v>5</v>
      </c>
      <c r="B130" s="399" t="s">
        <v>174</v>
      </c>
      <c r="C130" s="163" t="s">
        <v>89</v>
      </c>
      <c r="D130" s="185" t="s">
        <v>30</v>
      </c>
      <c r="E130" s="85">
        <v>2011</v>
      </c>
      <c r="F130" s="85">
        <v>2013</v>
      </c>
      <c r="G130" s="40">
        <f>SUM(G131:G132)</f>
        <v>10661802</v>
      </c>
      <c r="H130" s="211">
        <f aca="true" t="shared" si="48" ref="H130:AK130">SUM(H131:H132)</f>
        <v>99800</v>
      </c>
      <c r="I130" s="38">
        <f t="shared" si="48"/>
        <v>9638147</v>
      </c>
      <c r="J130" s="38">
        <f t="shared" si="48"/>
        <v>923855</v>
      </c>
      <c r="K130" s="38">
        <f t="shared" si="48"/>
        <v>0</v>
      </c>
      <c r="L130" s="38">
        <f t="shared" si="48"/>
        <v>0</v>
      </c>
      <c r="M130" s="38">
        <f t="shared" si="48"/>
        <v>0</v>
      </c>
      <c r="N130" s="37">
        <f t="shared" si="48"/>
        <v>0</v>
      </c>
      <c r="O130" s="37">
        <f t="shared" si="48"/>
        <v>0</v>
      </c>
      <c r="P130" s="38">
        <f t="shared" si="48"/>
        <v>0</v>
      </c>
      <c r="Q130" s="38">
        <f t="shared" si="48"/>
        <v>0</v>
      </c>
      <c r="R130" s="38">
        <f t="shared" si="48"/>
        <v>0</v>
      </c>
      <c r="S130" s="38">
        <f t="shared" si="48"/>
        <v>0</v>
      </c>
      <c r="T130" s="37">
        <f t="shared" si="48"/>
        <v>0</v>
      </c>
      <c r="U130" s="38">
        <f t="shared" si="48"/>
        <v>0</v>
      </c>
      <c r="V130" s="37">
        <f t="shared" si="48"/>
        <v>0</v>
      </c>
      <c r="W130" s="38">
        <f t="shared" si="48"/>
        <v>0</v>
      </c>
      <c r="X130" s="38">
        <f t="shared" si="48"/>
        <v>0</v>
      </c>
      <c r="Y130" s="38">
        <f t="shared" si="48"/>
        <v>0</v>
      </c>
      <c r="Z130" s="38">
        <f t="shared" si="48"/>
        <v>0</v>
      </c>
      <c r="AA130" s="37">
        <f t="shared" si="48"/>
        <v>0</v>
      </c>
      <c r="AB130" s="37">
        <f t="shared" si="48"/>
        <v>0</v>
      </c>
      <c r="AC130" s="38">
        <f t="shared" si="48"/>
        <v>0</v>
      </c>
      <c r="AD130" s="37">
        <f t="shared" si="48"/>
        <v>0</v>
      </c>
      <c r="AE130" s="37">
        <f t="shared" si="48"/>
        <v>0</v>
      </c>
      <c r="AF130" s="37">
        <f t="shared" si="48"/>
        <v>0</v>
      </c>
      <c r="AG130" s="37">
        <f t="shared" si="48"/>
        <v>0</v>
      </c>
      <c r="AH130" s="37">
        <f t="shared" si="48"/>
        <v>0</v>
      </c>
      <c r="AI130" s="37">
        <f t="shared" si="48"/>
        <v>0</v>
      </c>
      <c r="AJ130" s="39">
        <f t="shared" si="48"/>
        <v>0</v>
      </c>
      <c r="AK130" s="40">
        <f t="shared" si="48"/>
        <v>9838147</v>
      </c>
      <c r="AL130" s="14"/>
      <c r="AM130" s="14"/>
    </row>
    <row r="131" spans="1:39" s="19" customFormat="1" ht="11.25">
      <c r="A131" s="129"/>
      <c r="B131" s="143" t="s">
        <v>11</v>
      </c>
      <c r="C131" s="159"/>
      <c r="D131" s="183"/>
      <c r="E131" s="129"/>
      <c r="F131" s="129"/>
      <c r="G131" s="25">
        <v>0</v>
      </c>
      <c r="H131" s="120">
        <v>0</v>
      </c>
      <c r="I131" s="22">
        <v>0</v>
      </c>
      <c r="J131" s="76">
        <v>0</v>
      </c>
      <c r="K131" s="47">
        <v>0</v>
      </c>
      <c r="L131" s="47">
        <v>0</v>
      </c>
      <c r="M131" s="47">
        <v>0</v>
      </c>
      <c r="N131" s="47">
        <v>0</v>
      </c>
      <c r="O131" s="46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6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25">
        <v>0</v>
      </c>
      <c r="AL131" s="14"/>
      <c r="AM131" s="14"/>
    </row>
    <row r="132" spans="1:39" s="19" customFormat="1" ht="11.25">
      <c r="A132" s="130"/>
      <c r="B132" s="144" t="s">
        <v>12</v>
      </c>
      <c r="C132" s="160"/>
      <c r="D132" s="184"/>
      <c r="E132" s="130"/>
      <c r="F132" s="130"/>
      <c r="G132" s="30">
        <v>10661802</v>
      </c>
      <c r="H132" s="209">
        <v>99800</v>
      </c>
      <c r="I132" s="28">
        <v>9638147</v>
      </c>
      <c r="J132" s="28">
        <v>923855</v>
      </c>
      <c r="K132" s="47">
        <v>0</v>
      </c>
      <c r="L132" s="47">
        <v>0</v>
      </c>
      <c r="M132" s="47">
        <v>0</v>
      </c>
      <c r="N132" s="47">
        <v>0</v>
      </c>
      <c r="O132" s="46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6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30">
        <v>9838147</v>
      </c>
      <c r="AL132" s="14"/>
      <c r="AM132" s="14"/>
    </row>
    <row r="133" spans="1:39" s="19" customFormat="1" ht="45.75" customHeight="1" hidden="1">
      <c r="A133" s="128">
        <v>6</v>
      </c>
      <c r="B133" s="403" t="s">
        <v>106</v>
      </c>
      <c r="C133" s="163" t="s">
        <v>98</v>
      </c>
      <c r="D133" s="277" t="s">
        <v>97</v>
      </c>
      <c r="E133" s="278">
        <v>2012</v>
      </c>
      <c r="F133" s="129">
        <v>2013</v>
      </c>
      <c r="G133" s="113">
        <f>SUM(G134:G135)</f>
        <v>675000</v>
      </c>
      <c r="H133" s="211">
        <f aca="true" t="shared" si="49" ref="H133:AK133">SUM(H134:H135)</f>
        <v>0</v>
      </c>
      <c r="I133" s="38">
        <f t="shared" si="49"/>
        <v>239000</v>
      </c>
      <c r="J133" s="38">
        <f t="shared" si="49"/>
        <v>436000</v>
      </c>
      <c r="K133" s="38">
        <f t="shared" si="49"/>
        <v>0</v>
      </c>
      <c r="L133" s="38">
        <f t="shared" si="49"/>
        <v>0</v>
      </c>
      <c r="M133" s="38">
        <f t="shared" si="49"/>
        <v>0</v>
      </c>
      <c r="N133" s="37">
        <f t="shared" si="49"/>
        <v>0</v>
      </c>
      <c r="O133" s="37">
        <f t="shared" si="49"/>
        <v>0</v>
      </c>
      <c r="P133" s="38">
        <f t="shared" si="49"/>
        <v>0</v>
      </c>
      <c r="Q133" s="38">
        <f t="shared" si="49"/>
        <v>0</v>
      </c>
      <c r="R133" s="38">
        <f t="shared" si="49"/>
        <v>0</v>
      </c>
      <c r="S133" s="38">
        <f t="shared" si="49"/>
        <v>0</v>
      </c>
      <c r="T133" s="38">
        <f t="shared" si="49"/>
        <v>0</v>
      </c>
      <c r="U133" s="38">
        <f t="shared" si="49"/>
        <v>0</v>
      </c>
      <c r="V133" s="37">
        <f t="shared" si="49"/>
        <v>0</v>
      </c>
      <c r="W133" s="38">
        <f t="shared" si="49"/>
        <v>0</v>
      </c>
      <c r="X133" s="38">
        <f t="shared" si="49"/>
        <v>0</v>
      </c>
      <c r="Y133" s="38">
        <f t="shared" si="49"/>
        <v>0</v>
      </c>
      <c r="Z133" s="38">
        <f t="shared" si="49"/>
        <v>0</v>
      </c>
      <c r="AA133" s="38">
        <f t="shared" si="49"/>
        <v>0</v>
      </c>
      <c r="AB133" s="38">
        <f t="shared" si="49"/>
        <v>0</v>
      </c>
      <c r="AC133" s="38">
        <f t="shared" si="49"/>
        <v>0</v>
      </c>
      <c r="AD133" s="37">
        <f t="shared" si="49"/>
        <v>0</v>
      </c>
      <c r="AE133" s="38">
        <f t="shared" si="49"/>
        <v>0</v>
      </c>
      <c r="AF133" s="38">
        <f t="shared" si="49"/>
        <v>0</v>
      </c>
      <c r="AG133" s="38">
        <f t="shared" si="49"/>
        <v>0</v>
      </c>
      <c r="AH133" s="38">
        <f t="shared" si="49"/>
        <v>0</v>
      </c>
      <c r="AI133" s="38">
        <f t="shared" si="49"/>
        <v>0</v>
      </c>
      <c r="AJ133" s="41">
        <f t="shared" si="49"/>
        <v>0</v>
      </c>
      <c r="AK133" s="262">
        <f t="shared" si="49"/>
        <v>675000</v>
      </c>
      <c r="AL133" s="14"/>
      <c r="AM133" s="14"/>
    </row>
    <row r="134" spans="1:39" s="19" customFormat="1" ht="11.25" hidden="1">
      <c r="A134" s="132"/>
      <c r="B134" s="153" t="s">
        <v>11</v>
      </c>
      <c r="C134" s="280"/>
      <c r="D134" s="183"/>
      <c r="E134" s="129"/>
      <c r="F134" s="129"/>
      <c r="G134" s="25">
        <v>675000</v>
      </c>
      <c r="H134" s="120">
        <v>0</v>
      </c>
      <c r="I134" s="22">
        <v>239000</v>
      </c>
      <c r="J134" s="22">
        <v>436000</v>
      </c>
      <c r="K134" s="22">
        <v>0</v>
      </c>
      <c r="L134" s="22">
        <v>0</v>
      </c>
      <c r="M134" s="22">
        <v>0</v>
      </c>
      <c r="N134" s="22">
        <v>0</v>
      </c>
      <c r="O134" s="21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1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5">
        <v>675000</v>
      </c>
      <c r="AL134" s="14"/>
      <c r="AM134" s="14"/>
    </row>
    <row r="135" spans="1:39" s="19" customFormat="1" ht="11.25" hidden="1">
      <c r="A135" s="130"/>
      <c r="B135" s="144" t="s">
        <v>12</v>
      </c>
      <c r="C135" s="164"/>
      <c r="D135" s="188"/>
      <c r="E135" s="134"/>
      <c r="F135" s="134"/>
      <c r="G135" s="108">
        <v>0</v>
      </c>
      <c r="H135" s="214">
        <v>0</v>
      </c>
      <c r="I135" s="44">
        <v>0</v>
      </c>
      <c r="J135" s="44">
        <v>0</v>
      </c>
      <c r="K135" s="44">
        <v>0</v>
      </c>
      <c r="L135" s="55">
        <v>0</v>
      </c>
      <c r="M135" s="55">
        <v>0</v>
      </c>
      <c r="N135" s="55">
        <v>0</v>
      </c>
      <c r="O135" s="54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4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108">
        <v>0</v>
      </c>
      <c r="AL135" s="14"/>
      <c r="AM135" s="14"/>
    </row>
    <row r="136" spans="1:39" s="19" customFormat="1" ht="45" hidden="1">
      <c r="A136" s="85">
        <v>7</v>
      </c>
      <c r="B136" s="399" t="s">
        <v>124</v>
      </c>
      <c r="C136" s="163" t="s">
        <v>125</v>
      </c>
      <c r="D136" s="185" t="s">
        <v>34</v>
      </c>
      <c r="E136" s="85">
        <v>2012</v>
      </c>
      <c r="F136" s="85">
        <v>2013</v>
      </c>
      <c r="G136" s="40">
        <f>SUM(G137:G138)</f>
        <v>200000</v>
      </c>
      <c r="H136" s="211">
        <f aca="true" t="shared" si="50" ref="H136:AK136">SUM(H137:H138)</f>
        <v>61734</v>
      </c>
      <c r="I136" s="38">
        <f t="shared" si="50"/>
        <v>100000</v>
      </c>
      <c r="J136" s="38">
        <f t="shared" si="50"/>
        <v>100000</v>
      </c>
      <c r="K136" s="38">
        <f t="shared" si="50"/>
        <v>0</v>
      </c>
      <c r="L136" s="38">
        <f t="shared" si="50"/>
        <v>0</v>
      </c>
      <c r="M136" s="38">
        <f t="shared" si="50"/>
        <v>0</v>
      </c>
      <c r="N136" s="37">
        <f t="shared" si="50"/>
        <v>0</v>
      </c>
      <c r="O136" s="37">
        <f t="shared" si="50"/>
        <v>0</v>
      </c>
      <c r="P136" s="38">
        <f t="shared" si="50"/>
        <v>0</v>
      </c>
      <c r="Q136" s="38">
        <f t="shared" si="50"/>
        <v>0</v>
      </c>
      <c r="R136" s="38">
        <f t="shared" si="50"/>
        <v>0</v>
      </c>
      <c r="S136" s="38">
        <f t="shared" si="50"/>
        <v>0</v>
      </c>
      <c r="T136" s="38">
        <f t="shared" si="50"/>
        <v>0</v>
      </c>
      <c r="U136" s="38">
        <f t="shared" si="50"/>
        <v>0</v>
      </c>
      <c r="V136" s="37">
        <f t="shared" si="50"/>
        <v>0</v>
      </c>
      <c r="W136" s="38">
        <f t="shared" si="50"/>
        <v>0</v>
      </c>
      <c r="X136" s="38">
        <f t="shared" si="50"/>
        <v>0</v>
      </c>
      <c r="Y136" s="38">
        <f t="shared" si="50"/>
        <v>0</v>
      </c>
      <c r="Z136" s="38">
        <f t="shared" si="50"/>
        <v>0</v>
      </c>
      <c r="AA136" s="38">
        <f t="shared" si="50"/>
        <v>0</v>
      </c>
      <c r="AB136" s="37">
        <f t="shared" si="50"/>
        <v>0</v>
      </c>
      <c r="AC136" s="38">
        <f t="shared" si="50"/>
        <v>0</v>
      </c>
      <c r="AD136" s="37">
        <f t="shared" si="50"/>
        <v>0</v>
      </c>
      <c r="AE136" s="38">
        <f t="shared" si="50"/>
        <v>0</v>
      </c>
      <c r="AF136" s="38">
        <f t="shared" si="50"/>
        <v>0</v>
      </c>
      <c r="AG136" s="38">
        <f t="shared" si="50"/>
        <v>0</v>
      </c>
      <c r="AH136" s="38">
        <f t="shared" si="50"/>
        <v>0</v>
      </c>
      <c r="AI136" s="37">
        <f t="shared" si="50"/>
        <v>0</v>
      </c>
      <c r="AJ136" s="41">
        <f t="shared" si="50"/>
        <v>0</v>
      </c>
      <c r="AK136" s="40">
        <f t="shared" si="50"/>
        <v>200000</v>
      </c>
      <c r="AL136" s="14"/>
      <c r="AM136" s="14"/>
    </row>
    <row r="137" spans="1:39" s="19" customFormat="1" ht="11.25" hidden="1">
      <c r="A137" s="129"/>
      <c r="B137" s="143" t="s">
        <v>11</v>
      </c>
      <c r="C137" s="159"/>
      <c r="D137" s="183"/>
      <c r="E137" s="129"/>
      <c r="F137" s="129"/>
      <c r="G137" s="25">
        <v>200000</v>
      </c>
      <c r="H137" s="120">
        <v>61734</v>
      </c>
      <c r="I137" s="22">
        <v>100000</v>
      </c>
      <c r="J137" s="22">
        <v>100000</v>
      </c>
      <c r="K137" s="22">
        <v>0</v>
      </c>
      <c r="L137" s="22">
        <v>0</v>
      </c>
      <c r="M137" s="22">
        <v>0</v>
      </c>
      <c r="N137" s="22">
        <v>0</v>
      </c>
      <c r="O137" s="21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1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312">
        <v>200000</v>
      </c>
      <c r="AL137" s="314"/>
      <c r="AM137" s="14"/>
    </row>
    <row r="138" spans="1:39" s="19" customFormat="1" ht="11.25" hidden="1">
      <c r="A138" s="130"/>
      <c r="B138" s="144" t="s">
        <v>12</v>
      </c>
      <c r="C138" s="160"/>
      <c r="D138" s="184"/>
      <c r="E138" s="130"/>
      <c r="F138" s="130"/>
      <c r="G138" s="30">
        <v>0</v>
      </c>
      <c r="H138" s="209">
        <v>0</v>
      </c>
      <c r="I138" s="28">
        <v>0</v>
      </c>
      <c r="J138" s="28">
        <v>0</v>
      </c>
      <c r="K138" s="55">
        <v>0</v>
      </c>
      <c r="L138" s="55">
        <v>0</v>
      </c>
      <c r="M138" s="55">
        <v>0</v>
      </c>
      <c r="N138" s="55">
        <v>0</v>
      </c>
      <c r="O138" s="54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4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108">
        <v>0</v>
      </c>
      <c r="AL138" s="14"/>
      <c r="AM138" s="14"/>
    </row>
    <row r="139" spans="1:39" s="19" customFormat="1" ht="45" hidden="1">
      <c r="A139" s="85">
        <v>8</v>
      </c>
      <c r="B139" s="399" t="s">
        <v>126</v>
      </c>
      <c r="C139" s="175" t="s">
        <v>35</v>
      </c>
      <c r="D139" s="185" t="s">
        <v>34</v>
      </c>
      <c r="E139" s="85">
        <v>2012</v>
      </c>
      <c r="F139" s="85">
        <v>2013</v>
      </c>
      <c r="G139" s="40">
        <f>SUM(G140:G141)</f>
        <v>302500</v>
      </c>
      <c r="H139" s="211">
        <f aca="true" t="shared" si="51" ref="H139:AJ139">SUM(H140:H141)</f>
        <v>192374</v>
      </c>
      <c r="I139" s="38">
        <f t="shared" si="51"/>
        <v>121000</v>
      </c>
      <c r="J139" s="38">
        <f t="shared" si="51"/>
        <v>181500</v>
      </c>
      <c r="K139" s="38">
        <f t="shared" si="51"/>
        <v>0</v>
      </c>
      <c r="L139" s="38">
        <f t="shared" si="51"/>
        <v>0</v>
      </c>
      <c r="M139" s="38">
        <f t="shared" si="51"/>
        <v>0</v>
      </c>
      <c r="N139" s="37">
        <f t="shared" si="51"/>
        <v>0</v>
      </c>
      <c r="O139" s="37">
        <f t="shared" si="51"/>
        <v>0</v>
      </c>
      <c r="P139" s="38">
        <f t="shared" si="51"/>
        <v>0</v>
      </c>
      <c r="Q139" s="38">
        <f t="shared" si="51"/>
        <v>0</v>
      </c>
      <c r="R139" s="38">
        <f t="shared" si="51"/>
        <v>0</v>
      </c>
      <c r="S139" s="38">
        <f t="shared" si="51"/>
        <v>0</v>
      </c>
      <c r="T139" s="38">
        <f t="shared" si="51"/>
        <v>0</v>
      </c>
      <c r="U139" s="38">
        <f t="shared" si="51"/>
        <v>0</v>
      </c>
      <c r="V139" s="37">
        <f t="shared" si="51"/>
        <v>0</v>
      </c>
      <c r="W139" s="38">
        <f t="shared" si="51"/>
        <v>0</v>
      </c>
      <c r="X139" s="38">
        <f t="shared" si="51"/>
        <v>0</v>
      </c>
      <c r="Y139" s="38">
        <f t="shared" si="51"/>
        <v>0</v>
      </c>
      <c r="Z139" s="38">
        <f t="shared" si="51"/>
        <v>0</v>
      </c>
      <c r="AA139" s="38">
        <f t="shared" si="51"/>
        <v>0</v>
      </c>
      <c r="AB139" s="37">
        <f t="shared" si="51"/>
        <v>0</v>
      </c>
      <c r="AC139" s="38">
        <f t="shared" si="51"/>
        <v>0</v>
      </c>
      <c r="AD139" s="37">
        <f t="shared" si="51"/>
        <v>0</v>
      </c>
      <c r="AE139" s="38">
        <f t="shared" si="51"/>
        <v>0</v>
      </c>
      <c r="AF139" s="38">
        <f t="shared" si="51"/>
        <v>0</v>
      </c>
      <c r="AG139" s="38">
        <f t="shared" si="51"/>
        <v>0</v>
      </c>
      <c r="AH139" s="38">
        <f t="shared" si="51"/>
        <v>0</v>
      </c>
      <c r="AI139" s="37">
        <f t="shared" si="51"/>
        <v>0</v>
      </c>
      <c r="AJ139" s="41">
        <f t="shared" si="51"/>
        <v>0</v>
      </c>
      <c r="AK139" s="40">
        <f>SUM(AK140:AK141)</f>
        <v>302500</v>
      </c>
      <c r="AL139" s="14"/>
      <c r="AM139" s="14"/>
    </row>
    <row r="140" spans="1:39" s="19" customFormat="1" ht="11.25" hidden="1">
      <c r="A140" s="129"/>
      <c r="B140" s="143" t="s">
        <v>11</v>
      </c>
      <c r="C140" s="159"/>
      <c r="D140" s="183"/>
      <c r="E140" s="129"/>
      <c r="F140" s="129"/>
      <c r="G140" s="25">
        <v>302500</v>
      </c>
      <c r="H140" s="120">
        <v>192374</v>
      </c>
      <c r="I140" s="22">
        <v>121000</v>
      </c>
      <c r="J140" s="22">
        <v>181500</v>
      </c>
      <c r="K140" s="22">
        <v>0</v>
      </c>
      <c r="L140" s="22">
        <v>0</v>
      </c>
      <c r="M140" s="22">
        <v>0</v>
      </c>
      <c r="N140" s="22">
        <v>0</v>
      </c>
      <c r="O140" s="21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1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5">
        <v>302500</v>
      </c>
      <c r="AL140" s="14"/>
      <c r="AM140" s="14"/>
    </row>
    <row r="141" spans="1:39" s="19" customFormat="1" ht="11.25" hidden="1">
      <c r="A141" s="134"/>
      <c r="B141" s="148" t="s">
        <v>12</v>
      </c>
      <c r="C141" s="164"/>
      <c r="D141" s="188"/>
      <c r="E141" s="134"/>
      <c r="F141" s="134"/>
      <c r="G141" s="108">
        <v>0</v>
      </c>
      <c r="H141" s="214">
        <v>0</v>
      </c>
      <c r="I141" s="44">
        <v>0</v>
      </c>
      <c r="J141" s="44"/>
      <c r="K141" s="55">
        <v>0</v>
      </c>
      <c r="L141" s="55">
        <v>0</v>
      </c>
      <c r="M141" s="55">
        <v>0</v>
      </c>
      <c r="N141" s="55">
        <v>0</v>
      </c>
      <c r="O141" s="54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4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108">
        <v>0</v>
      </c>
      <c r="AL141" s="14"/>
      <c r="AM141" s="14"/>
    </row>
    <row r="142" spans="1:39" s="19" customFormat="1" ht="38.25" customHeight="1" hidden="1">
      <c r="A142" s="128">
        <v>9</v>
      </c>
      <c r="B142" s="399" t="s">
        <v>36</v>
      </c>
      <c r="C142" s="163" t="s">
        <v>37</v>
      </c>
      <c r="D142" s="185" t="s">
        <v>34</v>
      </c>
      <c r="E142" s="85">
        <v>2011</v>
      </c>
      <c r="F142" s="85">
        <v>2013</v>
      </c>
      <c r="G142" s="40">
        <f>SUM(G143:G144)</f>
        <v>664200</v>
      </c>
      <c r="H142" s="211">
        <f aca="true" t="shared" si="52" ref="H142:AK142">SUM(H143:H144)</f>
        <v>232470</v>
      </c>
      <c r="I142" s="38">
        <f t="shared" si="52"/>
        <v>265680</v>
      </c>
      <c r="J142" s="38">
        <f t="shared" si="52"/>
        <v>166050</v>
      </c>
      <c r="K142" s="38">
        <f t="shared" si="52"/>
        <v>0</v>
      </c>
      <c r="L142" s="38">
        <f t="shared" si="52"/>
        <v>0</v>
      </c>
      <c r="M142" s="38">
        <f t="shared" si="52"/>
        <v>0</v>
      </c>
      <c r="N142" s="37">
        <f t="shared" si="52"/>
        <v>0</v>
      </c>
      <c r="O142" s="37">
        <f t="shared" si="52"/>
        <v>0</v>
      </c>
      <c r="P142" s="38">
        <f t="shared" si="52"/>
        <v>0</v>
      </c>
      <c r="Q142" s="38">
        <f t="shared" si="52"/>
        <v>0</v>
      </c>
      <c r="R142" s="38">
        <f t="shared" si="52"/>
        <v>0</v>
      </c>
      <c r="S142" s="38">
        <f t="shared" si="52"/>
        <v>0</v>
      </c>
      <c r="T142" s="38">
        <f t="shared" si="52"/>
        <v>0</v>
      </c>
      <c r="U142" s="38">
        <f t="shared" si="52"/>
        <v>0</v>
      </c>
      <c r="V142" s="37">
        <f t="shared" si="52"/>
        <v>0</v>
      </c>
      <c r="W142" s="38">
        <f t="shared" si="52"/>
        <v>0</v>
      </c>
      <c r="X142" s="38">
        <f t="shared" si="52"/>
        <v>0</v>
      </c>
      <c r="Y142" s="38">
        <f t="shared" si="52"/>
        <v>0</v>
      </c>
      <c r="Z142" s="38">
        <f t="shared" si="52"/>
        <v>0</v>
      </c>
      <c r="AA142" s="38">
        <f t="shared" si="52"/>
        <v>0</v>
      </c>
      <c r="AB142" s="37">
        <f t="shared" si="52"/>
        <v>0</v>
      </c>
      <c r="AC142" s="38">
        <f t="shared" si="52"/>
        <v>0</v>
      </c>
      <c r="AD142" s="37">
        <f t="shared" si="52"/>
        <v>0</v>
      </c>
      <c r="AE142" s="38">
        <f t="shared" si="52"/>
        <v>0</v>
      </c>
      <c r="AF142" s="38">
        <f t="shared" si="52"/>
        <v>0</v>
      </c>
      <c r="AG142" s="38">
        <f t="shared" si="52"/>
        <v>0</v>
      </c>
      <c r="AH142" s="38">
        <f t="shared" si="52"/>
        <v>0</v>
      </c>
      <c r="AI142" s="37">
        <f t="shared" si="52"/>
        <v>0</v>
      </c>
      <c r="AJ142" s="41">
        <f t="shared" si="52"/>
        <v>0</v>
      </c>
      <c r="AK142" s="40">
        <f t="shared" si="52"/>
        <v>0</v>
      </c>
      <c r="AL142" s="14"/>
      <c r="AM142" s="14"/>
    </row>
    <row r="143" spans="1:39" s="19" customFormat="1" ht="11.25" hidden="1">
      <c r="A143" s="129"/>
      <c r="B143" s="143" t="s">
        <v>11</v>
      </c>
      <c r="C143" s="159"/>
      <c r="D143" s="183"/>
      <c r="E143" s="129"/>
      <c r="F143" s="129"/>
      <c r="G143" s="25">
        <v>664200</v>
      </c>
      <c r="H143" s="120">
        <v>232470</v>
      </c>
      <c r="I143" s="22">
        <v>265680</v>
      </c>
      <c r="J143" s="22">
        <v>166050</v>
      </c>
      <c r="K143" s="22">
        <v>0</v>
      </c>
      <c r="L143" s="22">
        <v>0</v>
      </c>
      <c r="M143" s="22">
        <v>0</v>
      </c>
      <c r="N143" s="22">
        <v>0</v>
      </c>
      <c r="O143" s="21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1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316">
        <v>0</v>
      </c>
      <c r="AK143" s="25">
        <v>0</v>
      </c>
      <c r="AL143" s="14"/>
      <c r="AM143" s="14"/>
    </row>
    <row r="144" spans="1:39" s="19" customFormat="1" ht="11.25" hidden="1">
      <c r="A144" s="134"/>
      <c r="B144" s="148" t="s">
        <v>12</v>
      </c>
      <c r="C144" s="164"/>
      <c r="D144" s="188"/>
      <c r="E144" s="134"/>
      <c r="F144" s="134"/>
      <c r="G144" s="108">
        <v>0</v>
      </c>
      <c r="H144" s="214">
        <v>0</v>
      </c>
      <c r="I144" s="44">
        <v>0</v>
      </c>
      <c r="J144" s="44">
        <v>0</v>
      </c>
      <c r="K144" s="55">
        <v>0</v>
      </c>
      <c r="L144" s="55">
        <v>0</v>
      </c>
      <c r="M144" s="55">
        <v>0</v>
      </c>
      <c r="N144" s="55">
        <v>0</v>
      </c>
      <c r="O144" s="54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4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30">
        <v>0</v>
      </c>
      <c r="AL144" s="14"/>
      <c r="AM144" s="14"/>
    </row>
    <row r="145" spans="1:39" s="35" customFormat="1" ht="55.5" customHeight="1" hidden="1">
      <c r="A145" s="85">
        <v>10</v>
      </c>
      <c r="B145" s="399" t="s">
        <v>127</v>
      </c>
      <c r="C145" s="163" t="s">
        <v>125</v>
      </c>
      <c r="D145" s="185" t="s">
        <v>34</v>
      </c>
      <c r="E145" s="85">
        <v>2012</v>
      </c>
      <c r="F145" s="85">
        <v>2013</v>
      </c>
      <c r="G145" s="40">
        <f>SUM(G146:G147)</f>
        <v>180000</v>
      </c>
      <c r="H145" s="211">
        <f aca="true" t="shared" si="53" ref="H145:AK145">SUM(H146:H147)</f>
        <v>17814179</v>
      </c>
      <c r="I145" s="38">
        <f t="shared" si="53"/>
        <v>120000</v>
      </c>
      <c r="J145" s="38">
        <f t="shared" si="53"/>
        <v>60000</v>
      </c>
      <c r="K145" s="38">
        <f t="shared" si="53"/>
        <v>0</v>
      </c>
      <c r="L145" s="38">
        <f t="shared" si="53"/>
        <v>0</v>
      </c>
      <c r="M145" s="38">
        <f t="shared" si="53"/>
        <v>0</v>
      </c>
      <c r="N145" s="37">
        <f t="shared" si="53"/>
        <v>0</v>
      </c>
      <c r="O145" s="37">
        <f t="shared" si="53"/>
        <v>0</v>
      </c>
      <c r="P145" s="38">
        <f t="shared" si="53"/>
        <v>0</v>
      </c>
      <c r="Q145" s="38">
        <f t="shared" si="53"/>
        <v>0</v>
      </c>
      <c r="R145" s="38">
        <f t="shared" si="53"/>
        <v>0</v>
      </c>
      <c r="S145" s="38">
        <f t="shared" si="53"/>
        <v>0</v>
      </c>
      <c r="T145" s="38">
        <f t="shared" si="53"/>
        <v>0</v>
      </c>
      <c r="U145" s="38">
        <f t="shared" si="53"/>
        <v>0</v>
      </c>
      <c r="V145" s="37">
        <f t="shared" si="53"/>
        <v>0</v>
      </c>
      <c r="W145" s="38">
        <f t="shared" si="53"/>
        <v>0</v>
      </c>
      <c r="X145" s="38">
        <f t="shared" si="53"/>
        <v>0</v>
      </c>
      <c r="Y145" s="38">
        <f t="shared" si="53"/>
        <v>0</v>
      </c>
      <c r="Z145" s="38">
        <f t="shared" si="53"/>
        <v>0</v>
      </c>
      <c r="AA145" s="38">
        <f t="shared" si="53"/>
        <v>0</v>
      </c>
      <c r="AB145" s="37">
        <f t="shared" si="53"/>
        <v>0</v>
      </c>
      <c r="AC145" s="38">
        <f t="shared" si="53"/>
        <v>0</v>
      </c>
      <c r="AD145" s="37">
        <f t="shared" si="53"/>
        <v>0</v>
      </c>
      <c r="AE145" s="38">
        <f t="shared" si="53"/>
        <v>0</v>
      </c>
      <c r="AF145" s="38">
        <f t="shared" si="53"/>
        <v>0</v>
      </c>
      <c r="AG145" s="38">
        <f t="shared" si="53"/>
        <v>0</v>
      </c>
      <c r="AH145" s="38">
        <f t="shared" si="53"/>
        <v>0</v>
      </c>
      <c r="AI145" s="37">
        <f t="shared" si="53"/>
        <v>0</v>
      </c>
      <c r="AJ145" s="41">
        <f t="shared" si="53"/>
        <v>0</v>
      </c>
      <c r="AK145" s="40">
        <f t="shared" si="53"/>
        <v>180000</v>
      </c>
      <c r="AL145" s="14"/>
      <c r="AM145" s="14"/>
    </row>
    <row r="146" spans="1:39" s="19" customFormat="1" ht="11.25" hidden="1">
      <c r="A146" s="129"/>
      <c r="B146" s="143" t="s">
        <v>11</v>
      </c>
      <c r="C146" s="159"/>
      <c r="D146" s="183"/>
      <c r="E146" s="129"/>
      <c r="F146" s="129"/>
      <c r="G146" s="25">
        <v>180000</v>
      </c>
      <c r="H146" s="120">
        <v>0</v>
      </c>
      <c r="I146" s="22">
        <v>120000</v>
      </c>
      <c r="J146" s="22">
        <v>60000</v>
      </c>
      <c r="K146" s="22">
        <v>0</v>
      </c>
      <c r="L146" s="22">
        <v>0</v>
      </c>
      <c r="M146" s="22">
        <v>0</v>
      </c>
      <c r="N146" s="22">
        <v>0</v>
      </c>
      <c r="O146" s="21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1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5">
        <v>180000</v>
      </c>
      <c r="AL146" s="14"/>
      <c r="AM146" s="14"/>
    </row>
    <row r="147" spans="1:39" s="19" customFormat="1" ht="11.25" hidden="1">
      <c r="A147" s="130"/>
      <c r="B147" s="144" t="s">
        <v>12</v>
      </c>
      <c r="C147" s="160"/>
      <c r="D147" s="184"/>
      <c r="E147" s="130"/>
      <c r="F147" s="130"/>
      <c r="G147" s="30">
        <v>0</v>
      </c>
      <c r="H147" s="209">
        <v>17814179</v>
      </c>
      <c r="I147" s="28">
        <v>0</v>
      </c>
      <c r="J147" s="28">
        <v>0</v>
      </c>
      <c r="K147" s="55">
        <v>0</v>
      </c>
      <c r="L147" s="55">
        <v>0</v>
      </c>
      <c r="M147" s="55">
        <v>0</v>
      </c>
      <c r="N147" s="55">
        <v>0</v>
      </c>
      <c r="O147" s="54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4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108">
        <v>0</v>
      </c>
      <c r="AL147" s="14"/>
      <c r="AM147" s="14"/>
    </row>
    <row r="148" spans="1:39" s="35" customFormat="1" ht="45" hidden="1">
      <c r="A148" s="85">
        <v>11</v>
      </c>
      <c r="B148" s="399" t="s">
        <v>194</v>
      </c>
      <c r="C148" s="163" t="s">
        <v>128</v>
      </c>
      <c r="D148" s="185" t="s">
        <v>129</v>
      </c>
      <c r="E148" s="85">
        <v>2012</v>
      </c>
      <c r="F148" s="85">
        <v>2013</v>
      </c>
      <c r="G148" s="40">
        <f>SUM(G149:G150)</f>
        <v>300000</v>
      </c>
      <c r="H148" s="211">
        <f aca="true" t="shared" si="54" ref="H148:AK148">SUM(H149:H150)</f>
        <v>0</v>
      </c>
      <c r="I148" s="38">
        <f t="shared" si="54"/>
        <v>150000</v>
      </c>
      <c r="J148" s="38">
        <f t="shared" si="54"/>
        <v>150000</v>
      </c>
      <c r="K148" s="38">
        <f t="shared" si="54"/>
        <v>0</v>
      </c>
      <c r="L148" s="38">
        <f t="shared" si="54"/>
        <v>0</v>
      </c>
      <c r="M148" s="38">
        <f t="shared" si="54"/>
        <v>0</v>
      </c>
      <c r="N148" s="37">
        <f t="shared" si="54"/>
        <v>0</v>
      </c>
      <c r="O148" s="37">
        <f t="shared" si="54"/>
        <v>0</v>
      </c>
      <c r="P148" s="38">
        <f t="shared" si="54"/>
        <v>0</v>
      </c>
      <c r="Q148" s="38">
        <f t="shared" si="54"/>
        <v>0</v>
      </c>
      <c r="R148" s="38">
        <f t="shared" si="54"/>
        <v>0</v>
      </c>
      <c r="S148" s="38">
        <f t="shared" si="54"/>
        <v>0</v>
      </c>
      <c r="T148" s="38">
        <f t="shared" si="54"/>
        <v>0</v>
      </c>
      <c r="U148" s="38">
        <f t="shared" si="54"/>
        <v>0</v>
      </c>
      <c r="V148" s="37">
        <f t="shared" si="54"/>
        <v>0</v>
      </c>
      <c r="W148" s="38">
        <f t="shared" si="54"/>
        <v>0</v>
      </c>
      <c r="X148" s="38">
        <f t="shared" si="54"/>
        <v>0</v>
      </c>
      <c r="Y148" s="38">
        <f t="shared" si="54"/>
        <v>0</v>
      </c>
      <c r="Z148" s="38">
        <f t="shared" si="54"/>
        <v>0</v>
      </c>
      <c r="AA148" s="38">
        <f t="shared" si="54"/>
        <v>0</v>
      </c>
      <c r="AB148" s="37">
        <f t="shared" si="54"/>
        <v>0</v>
      </c>
      <c r="AC148" s="38">
        <f t="shared" si="54"/>
        <v>0</v>
      </c>
      <c r="AD148" s="37">
        <f t="shared" si="54"/>
        <v>0</v>
      </c>
      <c r="AE148" s="38">
        <f t="shared" si="54"/>
        <v>0</v>
      </c>
      <c r="AF148" s="38">
        <f t="shared" si="54"/>
        <v>0</v>
      </c>
      <c r="AG148" s="38">
        <f t="shared" si="54"/>
        <v>0</v>
      </c>
      <c r="AH148" s="38">
        <f t="shared" si="54"/>
        <v>0</v>
      </c>
      <c r="AI148" s="37">
        <f t="shared" si="54"/>
        <v>0</v>
      </c>
      <c r="AJ148" s="41">
        <f t="shared" si="54"/>
        <v>0</v>
      </c>
      <c r="AK148" s="40">
        <f t="shared" si="54"/>
        <v>300000</v>
      </c>
      <c r="AL148" s="14"/>
      <c r="AM148" s="14"/>
    </row>
    <row r="149" spans="1:39" s="19" customFormat="1" ht="11.25" hidden="1">
      <c r="A149" s="129"/>
      <c r="B149" s="143" t="s">
        <v>11</v>
      </c>
      <c r="C149" s="159"/>
      <c r="D149" s="183"/>
      <c r="E149" s="129"/>
      <c r="F149" s="129"/>
      <c r="G149" s="25">
        <v>300000</v>
      </c>
      <c r="H149" s="120">
        <v>0</v>
      </c>
      <c r="I149" s="22">
        <v>150000</v>
      </c>
      <c r="J149" s="22">
        <v>150000</v>
      </c>
      <c r="K149" s="22">
        <v>0</v>
      </c>
      <c r="L149" s="22">
        <v>0</v>
      </c>
      <c r="M149" s="22">
        <v>0</v>
      </c>
      <c r="N149" s="22">
        <v>0</v>
      </c>
      <c r="O149" s="21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1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5">
        <v>300000</v>
      </c>
      <c r="AL149" s="14"/>
      <c r="AM149" s="14"/>
    </row>
    <row r="150" spans="1:39" s="19" customFormat="1" ht="11.25" hidden="1">
      <c r="A150" s="134"/>
      <c r="B150" s="148" t="s">
        <v>12</v>
      </c>
      <c r="C150" s="164"/>
      <c r="D150" s="188"/>
      <c r="E150" s="134"/>
      <c r="F150" s="134"/>
      <c r="G150" s="108">
        <v>0</v>
      </c>
      <c r="H150" s="214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7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7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30">
        <v>0</v>
      </c>
      <c r="AL150" s="14"/>
      <c r="AM150" s="14"/>
    </row>
    <row r="151" spans="1:39" s="19" customFormat="1" ht="45" hidden="1">
      <c r="A151" s="132">
        <v>12</v>
      </c>
      <c r="B151" s="151" t="s">
        <v>221</v>
      </c>
      <c r="C151" s="165" t="s">
        <v>222</v>
      </c>
      <c r="D151" s="185" t="s">
        <v>223</v>
      </c>
      <c r="E151" s="128">
        <v>2013</v>
      </c>
      <c r="F151" s="128">
        <v>2014</v>
      </c>
      <c r="G151" s="34">
        <f>SUM(G152:G153)</f>
        <v>300000</v>
      </c>
      <c r="H151" s="34">
        <f aca="true" t="shared" si="55" ref="H151:AK151">SUM(H152:H153)</f>
        <v>0</v>
      </c>
      <c r="I151" s="216">
        <f t="shared" si="55"/>
        <v>0</v>
      </c>
      <c r="J151" s="31">
        <f t="shared" si="55"/>
        <v>150000</v>
      </c>
      <c r="K151" s="31">
        <f t="shared" si="55"/>
        <v>150000</v>
      </c>
      <c r="L151" s="31">
        <f t="shared" si="55"/>
        <v>0</v>
      </c>
      <c r="M151" s="31">
        <f t="shared" si="55"/>
        <v>0</v>
      </c>
      <c r="N151" s="31">
        <f t="shared" si="55"/>
        <v>0</v>
      </c>
      <c r="O151" s="31">
        <f t="shared" si="55"/>
        <v>0</v>
      </c>
      <c r="P151" s="31">
        <f t="shared" si="55"/>
        <v>0</v>
      </c>
      <c r="Q151" s="31">
        <f t="shared" si="55"/>
        <v>0</v>
      </c>
      <c r="R151" s="31">
        <f t="shared" si="55"/>
        <v>0</v>
      </c>
      <c r="S151" s="31">
        <f t="shared" si="55"/>
        <v>0</v>
      </c>
      <c r="T151" s="31">
        <f t="shared" si="55"/>
        <v>0</v>
      </c>
      <c r="U151" s="31">
        <f t="shared" si="55"/>
        <v>0</v>
      </c>
      <c r="V151" s="31">
        <f t="shared" si="55"/>
        <v>0</v>
      </c>
      <c r="W151" s="31">
        <f t="shared" si="55"/>
        <v>0</v>
      </c>
      <c r="X151" s="31">
        <f t="shared" si="55"/>
        <v>0</v>
      </c>
      <c r="Y151" s="31">
        <f t="shared" si="55"/>
        <v>0</v>
      </c>
      <c r="Z151" s="31">
        <f t="shared" si="55"/>
        <v>0</v>
      </c>
      <c r="AA151" s="31">
        <f t="shared" si="55"/>
        <v>0</v>
      </c>
      <c r="AB151" s="31">
        <f t="shared" si="55"/>
        <v>0</v>
      </c>
      <c r="AC151" s="31">
        <f t="shared" si="55"/>
        <v>0</v>
      </c>
      <c r="AD151" s="31">
        <f t="shared" si="55"/>
        <v>0</v>
      </c>
      <c r="AE151" s="32">
        <f t="shared" si="55"/>
        <v>0</v>
      </c>
      <c r="AF151" s="31">
        <f t="shared" si="55"/>
        <v>0</v>
      </c>
      <c r="AG151" s="31">
        <f t="shared" si="55"/>
        <v>0</v>
      </c>
      <c r="AH151" s="31">
        <f t="shared" si="55"/>
        <v>0</v>
      </c>
      <c r="AI151" s="31">
        <f t="shared" si="55"/>
        <v>0</v>
      </c>
      <c r="AJ151" s="359">
        <f t="shared" si="55"/>
        <v>0</v>
      </c>
      <c r="AK151" s="34">
        <f t="shared" si="55"/>
        <v>300000</v>
      </c>
      <c r="AL151" s="14"/>
      <c r="AM151" s="14"/>
    </row>
    <row r="152" spans="1:39" s="19" customFormat="1" ht="11.25" hidden="1">
      <c r="A152" s="132"/>
      <c r="B152" s="143" t="s">
        <v>11</v>
      </c>
      <c r="C152" s="159"/>
      <c r="D152" s="183"/>
      <c r="E152" s="129"/>
      <c r="F152" s="129"/>
      <c r="G152" s="25">
        <v>0</v>
      </c>
      <c r="H152" s="312"/>
      <c r="I152" s="21">
        <v>0</v>
      </c>
      <c r="J152" s="21">
        <v>0</v>
      </c>
      <c r="K152" s="21">
        <v>0</v>
      </c>
      <c r="L152" s="46"/>
      <c r="M152" s="46"/>
      <c r="N152" s="46"/>
      <c r="O152" s="46"/>
      <c r="P152" s="46"/>
      <c r="Q152" s="54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54"/>
      <c r="AC152" s="46"/>
      <c r="AD152" s="46"/>
      <c r="AE152" s="46"/>
      <c r="AF152" s="22"/>
      <c r="AG152" s="21"/>
      <c r="AH152" s="21"/>
      <c r="AI152" s="21"/>
      <c r="AJ152" s="42"/>
      <c r="AK152" s="25">
        <v>0</v>
      </c>
      <c r="AL152" s="14"/>
      <c r="AM152" s="14"/>
    </row>
    <row r="153" spans="1:39" s="19" customFormat="1" ht="11.25" hidden="1">
      <c r="A153" s="132"/>
      <c r="B153" s="148" t="s">
        <v>12</v>
      </c>
      <c r="C153" s="140"/>
      <c r="D153" s="186"/>
      <c r="E153" s="132"/>
      <c r="F153" s="132"/>
      <c r="G153" s="53">
        <v>300000</v>
      </c>
      <c r="H153" s="304"/>
      <c r="I153" s="43">
        <v>0</v>
      </c>
      <c r="J153" s="43">
        <v>150000</v>
      </c>
      <c r="K153" s="54">
        <v>150000</v>
      </c>
      <c r="L153" s="44"/>
      <c r="M153" s="43"/>
      <c r="N153" s="46"/>
      <c r="O153" s="57"/>
      <c r="P153" s="44"/>
      <c r="Q153" s="80"/>
      <c r="R153" s="47"/>
      <c r="S153" s="44"/>
      <c r="T153" s="46"/>
      <c r="U153" s="44"/>
      <c r="V153" s="43"/>
      <c r="W153" s="46"/>
      <c r="X153" s="57"/>
      <c r="Y153" s="44"/>
      <c r="Z153" s="46"/>
      <c r="AA153" s="44"/>
      <c r="AB153" s="43"/>
      <c r="AC153" s="46"/>
      <c r="AD153" s="43"/>
      <c r="AE153" s="46"/>
      <c r="AF153" s="43"/>
      <c r="AG153" s="54"/>
      <c r="AH153" s="43"/>
      <c r="AI153" s="46"/>
      <c r="AJ153" s="57"/>
      <c r="AK153" s="53">
        <v>300000</v>
      </c>
      <c r="AL153" s="14"/>
      <c r="AM153" s="14"/>
    </row>
    <row r="154" spans="1:39" s="35" customFormat="1" ht="29.25" hidden="1">
      <c r="A154" s="85">
        <v>13</v>
      </c>
      <c r="B154" s="400" t="s">
        <v>123</v>
      </c>
      <c r="C154" s="163" t="s">
        <v>96</v>
      </c>
      <c r="D154" s="185" t="s">
        <v>26</v>
      </c>
      <c r="E154" s="85">
        <v>2012</v>
      </c>
      <c r="F154" s="85">
        <v>2013</v>
      </c>
      <c r="G154" s="40">
        <f>SUM(G155:G156)</f>
        <v>1000000</v>
      </c>
      <c r="H154" s="217">
        <f>SUM(H155:H156)</f>
        <v>1000</v>
      </c>
      <c r="I154" s="36">
        <f>SUM(I155:I156)</f>
        <v>400000</v>
      </c>
      <c r="J154" s="69">
        <f aca="true" t="shared" si="56" ref="J154:AJ154">SUM(J155:J156)</f>
        <v>600000</v>
      </c>
      <c r="K154" s="70">
        <f t="shared" si="56"/>
        <v>0</v>
      </c>
      <c r="L154" s="70">
        <f t="shared" si="56"/>
        <v>0</v>
      </c>
      <c r="M154" s="70">
        <f t="shared" si="56"/>
        <v>0</v>
      </c>
      <c r="N154" s="69">
        <f t="shared" si="56"/>
        <v>0</v>
      </c>
      <c r="O154" s="71">
        <f t="shared" si="56"/>
        <v>0</v>
      </c>
      <c r="P154" s="72">
        <f t="shared" si="56"/>
        <v>0</v>
      </c>
      <c r="Q154" s="73">
        <f t="shared" si="56"/>
        <v>0</v>
      </c>
      <c r="R154" s="70">
        <f t="shared" si="56"/>
        <v>0</v>
      </c>
      <c r="S154" s="70">
        <f t="shared" si="56"/>
        <v>0</v>
      </c>
      <c r="T154" s="70">
        <f t="shared" si="56"/>
        <v>0</v>
      </c>
      <c r="U154" s="70">
        <f t="shared" si="56"/>
        <v>0</v>
      </c>
      <c r="V154" s="71">
        <f t="shared" si="56"/>
        <v>0</v>
      </c>
      <c r="W154" s="70">
        <f t="shared" si="56"/>
        <v>0</v>
      </c>
      <c r="X154" s="71">
        <f t="shared" si="56"/>
        <v>0</v>
      </c>
      <c r="Y154" s="72">
        <f t="shared" si="56"/>
        <v>0</v>
      </c>
      <c r="Z154" s="70">
        <f t="shared" si="56"/>
        <v>0</v>
      </c>
      <c r="AA154" s="70">
        <f t="shared" si="56"/>
        <v>0</v>
      </c>
      <c r="AB154" s="101">
        <f t="shared" si="56"/>
        <v>0</v>
      </c>
      <c r="AC154" s="70">
        <f t="shared" si="56"/>
        <v>0</v>
      </c>
      <c r="AD154" s="69">
        <f t="shared" si="56"/>
        <v>0</v>
      </c>
      <c r="AE154" s="70">
        <f t="shared" si="56"/>
        <v>0</v>
      </c>
      <c r="AF154" s="71">
        <f t="shared" si="56"/>
        <v>0</v>
      </c>
      <c r="AG154" s="70">
        <f t="shared" si="56"/>
        <v>0</v>
      </c>
      <c r="AH154" s="69">
        <f t="shared" si="56"/>
        <v>0</v>
      </c>
      <c r="AI154" s="69">
        <f t="shared" si="56"/>
        <v>0</v>
      </c>
      <c r="AJ154" s="71">
        <f t="shared" si="56"/>
        <v>0</v>
      </c>
      <c r="AK154" s="229">
        <f>SUM(AK155,AK156)</f>
        <v>1000000</v>
      </c>
      <c r="AL154" s="14"/>
      <c r="AM154" s="14"/>
    </row>
    <row r="155" spans="1:39" s="19" customFormat="1" ht="11.25" hidden="1">
      <c r="A155" s="129"/>
      <c r="B155" s="143" t="s">
        <v>11</v>
      </c>
      <c r="C155" s="167"/>
      <c r="D155" s="183"/>
      <c r="E155" s="129"/>
      <c r="F155" s="129"/>
      <c r="G155" s="111">
        <v>0</v>
      </c>
      <c r="H155" s="222">
        <v>0</v>
      </c>
      <c r="I155" s="75">
        <v>0</v>
      </c>
      <c r="J155" s="74">
        <v>0</v>
      </c>
      <c r="K155" s="22">
        <v>0</v>
      </c>
      <c r="L155" s="22">
        <v>0</v>
      </c>
      <c r="M155" s="22">
        <v>0</v>
      </c>
      <c r="N155" s="22">
        <v>0</v>
      </c>
      <c r="O155" s="21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1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5">
        <v>0</v>
      </c>
      <c r="AL155" s="14"/>
      <c r="AM155" s="14"/>
    </row>
    <row r="156" spans="1:39" s="19" customFormat="1" ht="11.25" hidden="1">
      <c r="A156" s="134"/>
      <c r="B156" s="144" t="s">
        <v>12</v>
      </c>
      <c r="C156" s="164"/>
      <c r="D156" s="188"/>
      <c r="E156" s="134"/>
      <c r="F156" s="134"/>
      <c r="G156" s="204">
        <v>1000000</v>
      </c>
      <c r="H156" s="223">
        <v>1000</v>
      </c>
      <c r="I156" s="121">
        <v>400000</v>
      </c>
      <c r="J156" s="201">
        <v>600000</v>
      </c>
      <c r="K156" s="44">
        <v>0</v>
      </c>
      <c r="L156" s="22">
        <v>0</v>
      </c>
      <c r="M156" s="22">
        <v>0</v>
      </c>
      <c r="N156" s="22">
        <v>0</v>
      </c>
      <c r="O156" s="21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1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108">
        <v>1000000</v>
      </c>
      <c r="AL156" s="14"/>
      <c r="AM156" s="14"/>
    </row>
    <row r="157" spans="1:39" s="19" customFormat="1" ht="33.75">
      <c r="A157" s="128">
        <v>14</v>
      </c>
      <c r="B157" s="404" t="s">
        <v>107</v>
      </c>
      <c r="C157" s="166" t="s">
        <v>100</v>
      </c>
      <c r="D157" s="185" t="s">
        <v>26</v>
      </c>
      <c r="E157" s="128">
        <v>2011</v>
      </c>
      <c r="F157" s="128">
        <v>2013</v>
      </c>
      <c r="G157" s="112">
        <f>SUM(G158:G159)</f>
        <v>4950000</v>
      </c>
      <c r="H157" s="224">
        <f>SUM(H158:H159)</f>
        <v>1000</v>
      </c>
      <c r="I157" s="279">
        <f>SUM(I158:I159)</f>
        <v>2000000</v>
      </c>
      <c r="J157" s="103">
        <f>SUM(J158,J159)</f>
        <v>2000000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103">
        <v>0</v>
      </c>
      <c r="Q157" s="103">
        <v>0</v>
      </c>
      <c r="R157" s="103">
        <v>0</v>
      </c>
      <c r="S157" s="103">
        <v>0</v>
      </c>
      <c r="T157" s="103">
        <v>0</v>
      </c>
      <c r="U157" s="294">
        <v>0</v>
      </c>
      <c r="V157" s="103">
        <v>0</v>
      </c>
      <c r="W157" s="103">
        <v>0</v>
      </c>
      <c r="X157" s="103">
        <v>0</v>
      </c>
      <c r="Y157" s="103">
        <v>0</v>
      </c>
      <c r="Z157" s="103">
        <v>0</v>
      </c>
      <c r="AA157" s="103">
        <v>0</v>
      </c>
      <c r="AB157" s="103">
        <v>0</v>
      </c>
      <c r="AC157" s="294">
        <v>0</v>
      </c>
      <c r="AD157" s="103">
        <v>0</v>
      </c>
      <c r="AE157" s="103">
        <v>0</v>
      </c>
      <c r="AF157" s="103">
        <v>0</v>
      </c>
      <c r="AG157" s="103">
        <v>0</v>
      </c>
      <c r="AH157" s="103">
        <v>0</v>
      </c>
      <c r="AI157" s="103">
        <v>0</v>
      </c>
      <c r="AJ157" s="104">
        <v>0</v>
      </c>
      <c r="AK157" s="112">
        <f>SUM(AK158:AK159)</f>
        <v>0</v>
      </c>
      <c r="AL157" s="14"/>
      <c r="AM157" s="14"/>
    </row>
    <row r="158" spans="1:39" s="19" customFormat="1" ht="11.25">
      <c r="A158" s="129"/>
      <c r="B158" s="143" t="s">
        <v>11</v>
      </c>
      <c r="C158" s="159"/>
      <c r="D158" s="183"/>
      <c r="E158" s="129"/>
      <c r="F158" s="129"/>
      <c r="G158" s="111">
        <v>0</v>
      </c>
      <c r="H158" s="222">
        <v>0</v>
      </c>
      <c r="I158" s="74">
        <v>0</v>
      </c>
      <c r="J158" s="74">
        <v>0</v>
      </c>
      <c r="K158" s="21">
        <v>0</v>
      </c>
      <c r="L158" s="22">
        <v>0</v>
      </c>
      <c r="M158" s="22">
        <v>0</v>
      </c>
      <c r="N158" s="22">
        <v>0</v>
      </c>
      <c r="O158" s="21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1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5">
        <v>0</v>
      </c>
      <c r="AL158" s="14"/>
      <c r="AM158" s="14"/>
    </row>
    <row r="159" spans="1:39" s="19" customFormat="1" ht="12" thickBot="1">
      <c r="A159" s="134"/>
      <c r="B159" s="148" t="s">
        <v>12</v>
      </c>
      <c r="C159" s="164"/>
      <c r="D159" s="188"/>
      <c r="E159" s="134"/>
      <c r="F159" s="134"/>
      <c r="G159" s="204">
        <v>4950000</v>
      </c>
      <c r="H159" s="223">
        <v>1000</v>
      </c>
      <c r="I159" s="122">
        <v>2000000</v>
      </c>
      <c r="J159" s="123">
        <v>2000000</v>
      </c>
      <c r="K159" s="27">
        <v>0</v>
      </c>
      <c r="L159" s="22">
        <v>0</v>
      </c>
      <c r="M159" s="22">
        <v>0</v>
      </c>
      <c r="N159" s="22">
        <v>0</v>
      </c>
      <c r="O159" s="21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1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108">
        <v>0</v>
      </c>
      <c r="AL159" s="14"/>
      <c r="AM159" s="14"/>
    </row>
    <row r="160" spans="1:39" s="19" customFormat="1" ht="33.75" hidden="1">
      <c r="A160" s="85">
        <v>15</v>
      </c>
      <c r="B160" s="399" t="s">
        <v>39</v>
      </c>
      <c r="C160" s="163" t="s">
        <v>40</v>
      </c>
      <c r="D160" s="185" t="s">
        <v>41</v>
      </c>
      <c r="E160" s="85">
        <v>2005</v>
      </c>
      <c r="F160" s="85">
        <v>2014</v>
      </c>
      <c r="G160" s="40">
        <f>SUM(G161:G162)</f>
        <v>320733</v>
      </c>
      <c r="H160" s="211">
        <f aca="true" t="shared" si="57" ref="H160:AJ160">SUM(H161:H162)</f>
        <v>1880600</v>
      </c>
      <c r="I160" s="38">
        <f t="shared" si="57"/>
        <v>51282</v>
      </c>
      <c r="J160" s="38">
        <f t="shared" si="57"/>
        <v>50360</v>
      </c>
      <c r="K160" s="38">
        <f t="shared" si="57"/>
        <v>2753</v>
      </c>
      <c r="L160" s="38">
        <f t="shared" si="57"/>
        <v>0</v>
      </c>
      <c r="M160" s="38">
        <f t="shared" si="57"/>
        <v>0</v>
      </c>
      <c r="N160" s="37">
        <f t="shared" si="57"/>
        <v>0</v>
      </c>
      <c r="O160" s="37">
        <f t="shared" si="57"/>
        <v>0</v>
      </c>
      <c r="P160" s="38">
        <f t="shared" si="57"/>
        <v>0</v>
      </c>
      <c r="Q160" s="38">
        <f t="shared" si="57"/>
        <v>0</v>
      </c>
      <c r="R160" s="38">
        <f t="shared" si="57"/>
        <v>0</v>
      </c>
      <c r="S160" s="38">
        <f t="shared" si="57"/>
        <v>0</v>
      </c>
      <c r="T160" s="38">
        <f t="shared" si="57"/>
        <v>0</v>
      </c>
      <c r="U160" s="38">
        <f t="shared" si="57"/>
        <v>0</v>
      </c>
      <c r="V160" s="37">
        <f t="shared" si="57"/>
        <v>0</v>
      </c>
      <c r="W160" s="37">
        <f t="shared" si="57"/>
        <v>0</v>
      </c>
      <c r="X160" s="38">
        <f t="shared" si="57"/>
        <v>0</v>
      </c>
      <c r="Y160" s="38">
        <f t="shared" si="57"/>
        <v>0</v>
      </c>
      <c r="Z160" s="38">
        <f t="shared" si="57"/>
        <v>0</v>
      </c>
      <c r="AA160" s="38">
        <f t="shared" si="57"/>
        <v>0</v>
      </c>
      <c r="AB160" s="37">
        <f t="shared" si="57"/>
        <v>0</v>
      </c>
      <c r="AC160" s="38">
        <f t="shared" si="57"/>
        <v>0</v>
      </c>
      <c r="AD160" s="37">
        <f t="shared" si="57"/>
        <v>0</v>
      </c>
      <c r="AE160" s="38">
        <f t="shared" si="57"/>
        <v>0</v>
      </c>
      <c r="AF160" s="38">
        <f t="shared" si="57"/>
        <v>0</v>
      </c>
      <c r="AG160" s="38">
        <f t="shared" si="57"/>
        <v>0</v>
      </c>
      <c r="AH160" s="38">
        <f t="shared" si="57"/>
        <v>0</v>
      </c>
      <c r="AI160" s="37">
        <f t="shared" si="57"/>
        <v>0</v>
      </c>
      <c r="AJ160" s="41">
        <f t="shared" si="57"/>
        <v>0</v>
      </c>
      <c r="AK160" s="40">
        <f>SUM(AK161:AK162)</f>
        <v>0</v>
      </c>
      <c r="AL160" s="14"/>
      <c r="AM160" s="14"/>
    </row>
    <row r="161" spans="1:39" s="19" customFormat="1" ht="11.25" hidden="1">
      <c r="A161" s="129"/>
      <c r="B161" s="143" t="s">
        <v>11</v>
      </c>
      <c r="C161" s="159"/>
      <c r="D161" s="183"/>
      <c r="E161" s="129"/>
      <c r="F161" s="129"/>
      <c r="G161" s="25">
        <v>320733</v>
      </c>
      <c r="H161" s="120">
        <v>1880600</v>
      </c>
      <c r="I161" s="22">
        <v>51282</v>
      </c>
      <c r="J161" s="22">
        <v>50360</v>
      </c>
      <c r="K161" s="22">
        <v>2753</v>
      </c>
      <c r="L161" s="22">
        <v>0</v>
      </c>
      <c r="M161" s="22">
        <v>0</v>
      </c>
      <c r="N161" s="22">
        <v>0</v>
      </c>
      <c r="O161" s="21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1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5">
        <v>0</v>
      </c>
      <c r="AL161" s="14"/>
      <c r="AM161" s="14"/>
    </row>
    <row r="162" spans="1:39" s="19" customFormat="1" ht="11.25" hidden="1">
      <c r="A162" s="130"/>
      <c r="B162" s="144" t="s">
        <v>12</v>
      </c>
      <c r="C162" s="160"/>
      <c r="D162" s="184"/>
      <c r="E162" s="130"/>
      <c r="F162" s="130"/>
      <c r="G162" s="30">
        <v>0</v>
      </c>
      <c r="H162" s="209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7">
        <v>0</v>
      </c>
      <c r="P162" s="28">
        <v>0</v>
      </c>
      <c r="Q162" s="76">
        <v>0</v>
      </c>
      <c r="R162" s="28">
        <v>0</v>
      </c>
      <c r="S162" s="28">
        <v>0</v>
      </c>
      <c r="T162" s="28">
        <v>0</v>
      </c>
      <c r="U162" s="76">
        <v>0</v>
      </c>
      <c r="V162" s="27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30">
        <v>0</v>
      </c>
      <c r="AL162" s="14"/>
      <c r="AM162" s="14"/>
    </row>
    <row r="163" spans="1:39" s="19" customFormat="1" ht="45" hidden="1">
      <c r="A163" s="132">
        <v>16</v>
      </c>
      <c r="B163" s="401" t="s">
        <v>196</v>
      </c>
      <c r="C163" s="140" t="s">
        <v>25</v>
      </c>
      <c r="D163" s="324" t="s">
        <v>145</v>
      </c>
      <c r="E163" s="132">
        <v>2009</v>
      </c>
      <c r="F163" s="132">
        <v>2013</v>
      </c>
      <c r="G163" s="53">
        <f>G165+G164</f>
        <v>26304600</v>
      </c>
      <c r="H163" s="53">
        <f aca="true" t="shared" si="58" ref="H163:AK163">H165+H164</f>
        <v>0</v>
      </c>
      <c r="I163" s="304">
        <f t="shared" si="58"/>
        <v>10000000</v>
      </c>
      <c r="J163" s="33">
        <f t="shared" si="58"/>
        <v>5900000</v>
      </c>
      <c r="K163" s="32">
        <f t="shared" si="58"/>
        <v>0</v>
      </c>
      <c r="L163" s="32">
        <f t="shared" si="58"/>
        <v>0</v>
      </c>
      <c r="M163" s="32">
        <f t="shared" si="58"/>
        <v>0</v>
      </c>
      <c r="N163" s="32">
        <f t="shared" si="58"/>
        <v>0</v>
      </c>
      <c r="O163" s="80">
        <f t="shared" si="58"/>
        <v>0</v>
      </c>
      <c r="P163" s="33">
        <f t="shared" si="58"/>
        <v>0</v>
      </c>
      <c r="Q163" s="22">
        <f t="shared" si="58"/>
        <v>0</v>
      </c>
      <c r="R163" s="80">
        <f t="shared" si="58"/>
        <v>0</v>
      </c>
      <c r="S163" s="32">
        <f t="shared" si="58"/>
        <v>0</v>
      </c>
      <c r="T163" s="80">
        <f t="shared" si="58"/>
        <v>0</v>
      </c>
      <c r="U163" s="32">
        <f t="shared" si="58"/>
        <v>0</v>
      </c>
      <c r="V163" s="80">
        <f t="shared" si="58"/>
        <v>0</v>
      </c>
      <c r="W163" s="33">
        <f t="shared" si="58"/>
        <v>0</v>
      </c>
      <c r="X163" s="32">
        <f t="shared" si="58"/>
        <v>0</v>
      </c>
      <c r="Y163" s="80">
        <f t="shared" si="58"/>
        <v>0</v>
      </c>
      <c r="Z163" s="32">
        <f t="shared" si="58"/>
        <v>0</v>
      </c>
      <c r="AA163" s="80">
        <f t="shared" si="58"/>
        <v>0</v>
      </c>
      <c r="AB163" s="33">
        <f t="shared" si="58"/>
        <v>0</v>
      </c>
      <c r="AC163" s="32">
        <f t="shared" si="58"/>
        <v>0</v>
      </c>
      <c r="AD163" s="80">
        <f t="shared" si="58"/>
        <v>0</v>
      </c>
      <c r="AE163" s="32">
        <f t="shared" si="58"/>
        <v>0</v>
      </c>
      <c r="AF163" s="80">
        <f t="shared" si="58"/>
        <v>0</v>
      </c>
      <c r="AG163" s="33">
        <f t="shared" si="58"/>
        <v>0</v>
      </c>
      <c r="AH163" s="32">
        <f t="shared" si="58"/>
        <v>0</v>
      </c>
      <c r="AI163" s="32">
        <f t="shared" si="58"/>
        <v>0</v>
      </c>
      <c r="AJ163" s="315">
        <f t="shared" si="58"/>
        <v>0</v>
      </c>
      <c r="AK163" s="53">
        <f t="shared" si="58"/>
        <v>0</v>
      </c>
      <c r="AL163" s="14"/>
      <c r="AM163" s="14"/>
    </row>
    <row r="164" spans="1:39" s="19" customFormat="1" ht="11.25" hidden="1">
      <c r="A164" s="129"/>
      <c r="B164" s="143" t="s">
        <v>115</v>
      </c>
      <c r="C164" s="159"/>
      <c r="D164" s="327"/>
      <c r="E164" s="129"/>
      <c r="F164" s="129"/>
      <c r="G164" s="25"/>
      <c r="H164" s="312"/>
      <c r="I164" s="42">
        <v>0</v>
      </c>
      <c r="J164" s="24">
        <v>0</v>
      </c>
      <c r="K164" s="22">
        <v>0</v>
      </c>
      <c r="L164" s="21">
        <v>0</v>
      </c>
      <c r="M164" s="22">
        <v>0</v>
      </c>
      <c r="N164" s="21">
        <v>0</v>
      </c>
      <c r="O164" s="21">
        <v>0</v>
      </c>
      <c r="P164" s="22">
        <v>0</v>
      </c>
      <c r="Q164" s="42">
        <v>0</v>
      </c>
      <c r="R164" s="24">
        <v>0</v>
      </c>
      <c r="S164" s="22">
        <v>0</v>
      </c>
      <c r="T164" s="22">
        <v>0</v>
      </c>
      <c r="U164" s="21">
        <v>0</v>
      </c>
      <c r="V164" s="21">
        <v>0</v>
      </c>
      <c r="W164" s="21">
        <v>0</v>
      </c>
      <c r="X164" s="21">
        <v>0</v>
      </c>
      <c r="Y164" s="22">
        <v>0</v>
      </c>
      <c r="Z164" s="22">
        <v>0</v>
      </c>
      <c r="AA164" s="21">
        <v>0</v>
      </c>
      <c r="AB164" s="42">
        <v>0</v>
      </c>
      <c r="AC164" s="22">
        <v>0</v>
      </c>
      <c r="AD164" s="42">
        <v>0</v>
      </c>
      <c r="AE164" s="22">
        <v>0</v>
      </c>
      <c r="AF164" s="22">
        <v>0</v>
      </c>
      <c r="AG164" s="22">
        <v>0</v>
      </c>
      <c r="AH164" s="22">
        <v>0</v>
      </c>
      <c r="AI164" s="21">
        <v>0</v>
      </c>
      <c r="AJ164" s="42">
        <v>0</v>
      </c>
      <c r="AK164" s="25">
        <v>0</v>
      </c>
      <c r="AL164" s="14"/>
      <c r="AM164" s="14"/>
    </row>
    <row r="165" spans="1:39" s="19" customFormat="1" ht="11.25" hidden="1">
      <c r="A165" s="129"/>
      <c r="B165" s="148" t="s">
        <v>116</v>
      </c>
      <c r="C165" s="164"/>
      <c r="D165" s="326"/>
      <c r="E165" s="134"/>
      <c r="F165" s="134"/>
      <c r="G165" s="108">
        <v>26304600</v>
      </c>
      <c r="H165" s="219"/>
      <c r="I165" s="45">
        <v>10000000</v>
      </c>
      <c r="J165" s="60">
        <v>5900000</v>
      </c>
      <c r="K165" s="44">
        <v>0</v>
      </c>
      <c r="L165" s="43">
        <v>0</v>
      </c>
      <c r="M165" s="44">
        <v>0</v>
      </c>
      <c r="N165" s="43">
        <v>0</v>
      </c>
      <c r="O165" s="43">
        <v>0</v>
      </c>
      <c r="P165" s="44">
        <v>0</v>
      </c>
      <c r="Q165" s="45">
        <v>0</v>
      </c>
      <c r="R165" s="60">
        <v>0</v>
      </c>
      <c r="S165" s="44">
        <v>0</v>
      </c>
      <c r="T165" s="44">
        <v>0</v>
      </c>
      <c r="U165" s="43"/>
      <c r="V165" s="43">
        <v>0</v>
      </c>
      <c r="W165" s="43">
        <v>0</v>
      </c>
      <c r="X165" s="43">
        <v>0</v>
      </c>
      <c r="Y165" s="44">
        <v>0</v>
      </c>
      <c r="Z165" s="44">
        <v>0</v>
      </c>
      <c r="AA165" s="43">
        <v>0</v>
      </c>
      <c r="AB165" s="45">
        <v>0</v>
      </c>
      <c r="AC165" s="44">
        <v>0</v>
      </c>
      <c r="AD165" s="45">
        <v>0</v>
      </c>
      <c r="AE165" s="44">
        <v>0</v>
      </c>
      <c r="AF165" s="44">
        <v>0</v>
      </c>
      <c r="AG165" s="44">
        <v>0</v>
      </c>
      <c r="AH165" s="44">
        <v>0</v>
      </c>
      <c r="AI165" s="43">
        <v>0</v>
      </c>
      <c r="AJ165" s="45">
        <v>0</v>
      </c>
      <c r="AK165" s="108">
        <v>0</v>
      </c>
      <c r="AL165" s="14"/>
      <c r="AM165" s="14"/>
    </row>
    <row r="166" spans="1:39" s="19" customFormat="1" ht="29.25" hidden="1">
      <c r="A166" s="132">
        <v>17</v>
      </c>
      <c r="B166" s="401" t="s">
        <v>179</v>
      </c>
      <c r="C166" s="140" t="s">
        <v>100</v>
      </c>
      <c r="D166" s="324" t="s">
        <v>145</v>
      </c>
      <c r="E166" s="132">
        <v>2012</v>
      </c>
      <c r="F166" s="132">
        <v>2013</v>
      </c>
      <c r="G166" s="53">
        <f>G168+G167</f>
        <v>2000000</v>
      </c>
      <c r="H166" s="53">
        <f aca="true" t="shared" si="59" ref="H166:AK166">H168+H167</f>
        <v>0</v>
      </c>
      <c r="I166" s="304">
        <f t="shared" si="59"/>
        <v>0</v>
      </c>
      <c r="J166" s="56">
        <f t="shared" si="59"/>
        <v>2000000</v>
      </c>
      <c r="K166" s="47">
        <f t="shared" si="59"/>
        <v>0</v>
      </c>
      <c r="L166" s="54">
        <f t="shared" si="59"/>
        <v>0</v>
      </c>
      <c r="M166" s="55">
        <f t="shared" si="59"/>
        <v>0</v>
      </c>
      <c r="N166" s="54">
        <f t="shared" si="59"/>
        <v>0</v>
      </c>
      <c r="O166" s="46">
        <f t="shared" si="59"/>
        <v>0</v>
      </c>
      <c r="P166" s="55">
        <f t="shared" si="59"/>
        <v>0</v>
      </c>
      <c r="Q166" s="80">
        <f t="shared" si="59"/>
        <v>0</v>
      </c>
      <c r="R166" s="48">
        <f t="shared" si="59"/>
        <v>0</v>
      </c>
      <c r="S166" s="47">
        <f t="shared" si="59"/>
        <v>0</v>
      </c>
      <c r="T166" s="47">
        <f t="shared" si="59"/>
        <v>0</v>
      </c>
      <c r="U166" s="46">
        <f t="shared" si="59"/>
        <v>0</v>
      </c>
      <c r="V166" s="46">
        <f>V168+V167</f>
        <v>0</v>
      </c>
      <c r="W166" s="46">
        <f t="shared" si="59"/>
        <v>0</v>
      </c>
      <c r="X166" s="54">
        <f t="shared" si="59"/>
        <v>0</v>
      </c>
      <c r="Y166" s="55">
        <f t="shared" si="59"/>
        <v>0</v>
      </c>
      <c r="Z166" s="55">
        <f t="shared" si="59"/>
        <v>0</v>
      </c>
      <c r="AA166" s="54">
        <f t="shared" si="59"/>
        <v>0</v>
      </c>
      <c r="AB166" s="80">
        <f t="shared" si="59"/>
        <v>0</v>
      </c>
      <c r="AC166" s="55">
        <f t="shared" si="59"/>
        <v>0</v>
      </c>
      <c r="AD166" s="80">
        <f t="shared" si="59"/>
        <v>0</v>
      </c>
      <c r="AE166" s="55">
        <f t="shared" si="59"/>
        <v>0</v>
      </c>
      <c r="AF166" s="55">
        <f t="shared" si="59"/>
        <v>0</v>
      </c>
      <c r="AG166" s="55">
        <f t="shared" si="59"/>
        <v>0</v>
      </c>
      <c r="AH166" s="55">
        <f t="shared" si="59"/>
        <v>0</v>
      </c>
      <c r="AI166" s="54">
        <f t="shared" si="59"/>
        <v>0</v>
      </c>
      <c r="AJ166" s="315">
        <f t="shared" si="59"/>
        <v>0</v>
      </c>
      <c r="AK166" s="53">
        <f t="shared" si="59"/>
        <v>2000000</v>
      </c>
      <c r="AL166" s="14"/>
      <c r="AM166" s="14"/>
    </row>
    <row r="167" spans="1:39" s="19" customFormat="1" ht="11.25" hidden="1">
      <c r="A167" s="138"/>
      <c r="B167" s="143" t="s">
        <v>115</v>
      </c>
      <c r="C167" s="159"/>
      <c r="D167" s="327"/>
      <c r="E167" s="129"/>
      <c r="F167" s="129"/>
      <c r="G167" s="25">
        <v>0</v>
      </c>
      <c r="H167" s="25">
        <v>0</v>
      </c>
      <c r="I167" s="312">
        <v>0</v>
      </c>
      <c r="J167" s="24">
        <v>0</v>
      </c>
      <c r="K167" s="22">
        <v>0</v>
      </c>
      <c r="L167" s="21">
        <v>0</v>
      </c>
      <c r="M167" s="22">
        <v>0</v>
      </c>
      <c r="N167" s="21">
        <v>0</v>
      </c>
      <c r="O167" s="42">
        <v>0</v>
      </c>
      <c r="P167" s="22">
        <v>0</v>
      </c>
      <c r="Q167" s="42">
        <v>0</v>
      </c>
      <c r="R167" s="22">
        <v>0</v>
      </c>
      <c r="S167" s="21">
        <v>0</v>
      </c>
      <c r="T167" s="22">
        <v>0</v>
      </c>
      <c r="U167" s="21">
        <v>0</v>
      </c>
      <c r="V167" s="21">
        <v>0</v>
      </c>
      <c r="W167" s="22">
        <v>0</v>
      </c>
      <c r="X167" s="21">
        <v>0</v>
      </c>
      <c r="Y167" s="22">
        <v>0</v>
      </c>
      <c r="Z167" s="22">
        <v>0</v>
      </c>
      <c r="AA167" s="21">
        <v>0</v>
      </c>
      <c r="AB167" s="42">
        <v>0</v>
      </c>
      <c r="AC167" s="22">
        <v>0</v>
      </c>
      <c r="AD167" s="42">
        <v>0</v>
      </c>
      <c r="AE167" s="22">
        <v>0</v>
      </c>
      <c r="AF167" s="22">
        <v>0</v>
      </c>
      <c r="AG167" s="22">
        <v>0</v>
      </c>
      <c r="AH167" s="22">
        <v>0</v>
      </c>
      <c r="AI167" s="21">
        <v>0</v>
      </c>
      <c r="AJ167" s="334">
        <v>0</v>
      </c>
      <c r="AK167" s="25">
        <v>0</v>
      </c>
      <c r="AL167" s="14"/>
      <c r="AM167" s="14"/>
    </row>
    <row r="168" spans="1:39" s="19" customFormat="1" ht="11.25" hidden="1">
      <c r="A168" s="138"/>
      <c r="B168" s="152" t="s">
        <v>116</v>
      </c>
      <c r="C168" s="140"/>
      <c r="D168" s="326"/>
      <c r="E168" s="134"/>
      <c r="F168" s="134"/>
      <c r="G168" s="108">
        <v>2000000</v>
      </c>
      <c r="H168" s="219"/>
      <c r="I168" s="45">
        <v>0</v>
      </c>
      <c r="J168" s="60">
        <v>2000000</v>
      </c>
      <c r="K168" s="45">
        <v>0</v>
      </c>
      <c r="L168" s="43">
        <v>0</v>
      </c>
      <c r="M168" s="44">
        <v>0</v>
      </c>
      <c r="N168" s="43">
        <v>0</v>
      </c>
      <c r="O168" s="27">
        <v>0</v>
      </c>
      <c r="P168" s="44">
        <v>0</v>
      </c>
      <c r="Q168" s="45">
        <v>0</v>
      </c>
      <c r="R168" s="45">
        <v>0</v>
      </c>
      <c r="S168" s="43">
        <v>0</v>
      </c>
      <c r="T168" s="45">
        <v>0</v>
      </c>
      <c r="U168" s="43">
        <v>0</v>
      </c>
      <c r="V168" s="43">
        <v>0</v>
      </c>
      <c r="W168" s="45">
        <v>0</v>
      </c>
      <c r="X168" s="43">
        <v>0</v>
      </c>
      <c r="Y168" s="45">
        <v>0</v>
      </c>
      <c r="Z168" s="45">
        <v>0</v>
      </c>
      <c r="AA168" s="43">
        <v>0</v>
      </c>
      <c r="AB168" s="45">
        <v>0</v>
      </c>
      <c r="AC168" s="45">
        <v>0</v>
      </c>
      <c r="AD168" s="45">
        <v>0</v>
      </c>
      <c r="AE168" s="28">
        <v>0</v>
      </c>
      <c r="AF168" s="45">
        <v>0</v>
      </c>
      <c r="AG168" s="45">
        <v>0</v>
      </c>
      <c r="AH168" s="45">
        <v>0</v>
      </c>
      <c r="AI168" s="43">
        <v>0</v>
      </c>
      <c r="AJ168" s="342">
        <v>0</v>
      </c>
      <c r="AK168" s="45">
        <v>2000000</v>
      </c>
      <c r="AL168" s="314"/>
      <c r="AM168" s="14"/>
    </row>
    <row r="169" spans="1:39" s="19" customFormat="1" ht="33.75" hidden="1">
      <c r="A169" s="129">
        <v>18</v>
      </c>
      <c r="B169" s="151" t="s">
        <v>178</v>
      </c>
      <c r="C169" s="165" t="s">
        <v>96</v>
      </c>
      <c r="D169" s="324" t="s">
        <v>145</v>
      </c>
      <c r="E169" s="133">
        <v>2012</v>
      </c>
      <c r="F169" s="133">
        <v>2013</v>
      </c>
      <c r="G169" s="49">
        <f>G171+G170</f>
        <v>2000000</v>
      </c>
      <c r="H169" s="49">
        <f aca="true" t="shared" si="60" ref="H169:AJ169">H171+H170</f>
        <v>0</v>
      </c>
      <c r="I169" s="218">
        <f t="shared" si="60"/>
        <v>0</v>
      </c>
      <c r="J169" s="48">
        <f t="shared" si="60"/>
        <v>2000000</v>
      </c>
      <c r="K169" s="47">
        <f t="shared" si="60"/>
        <v>0</v>
      </c>
      <c r="L169" s="46">
        <f t="shared" si="60"/>
        <v>0</v>
      </c>
      <c r="M169" s="57">
        <f t="shared" si="60"/>
        <v>0</v>
      </c>
      <c r="N169" s="47">
        <f t="shared" si="60"/>
        <v>0</v>
      </c>
      <c r="O169" s="80">
        <f t="shared" si="60"/>
        <v>0</v>
      </c>
      <c r="P169" s="48">
        <f t="shared" si="60"/>
        <v>0</v>
      </c>
      <c r="Q169" s="48">
        <f t="shared" si="60"/>
        <v>0</v>
      </c>
      <c r="R169" s="48">
        <f t="shared" si="60"/>
        <v>0</v>
      </c>
      <c r="S169" s="47">
        <f t="shared" si="60"/>
        <v>0</v>
      </c>
      <c r="T169" s="54">
        <f t="shared" si="60"/>
        <v>0</v>
      </c>
      <c r="U169" s="47">
        <f t="shared" si="60"/>
        <v>0</v>
      </c>
      <c r="V169" s="80">
        <f t="shared" si="60"/>
        <v>0</v>
      </c>
      <c r="W169" s="47">
        <f t="shared" si="60"/>
        <v>0</v>
      </c>
      <c r="X169" s="80">
        <f t="shared" si="60"/>
        <v>0</v>
      </c>
      <c r="Y169" s="47">
        <f t="shared" si="60"/>
        <v>0</v>
      </c>
      <c r="Z169" s="80">
        <f t="shared" si="60"/>
        <v>0</v>
      </c>
      <c r="AA169" s="47">
        <f t="shared" si="60"/>
        <v>0</v>
      </c>
      <c r="AB169" s="32">
        <f t="shared" si="60"/>
        <v>0</v>
      </c>
      <c r="AC169" s="59">
        <f t="shared" si="60"/>
        <v>0</v>
      </c>
      <c r="AD169" s="32">
        <f t="shared" si="60"/>
        <v>0</v>
      </c>
      <c r="AE169" s="48">
        <f t="shared" si="60"/>
        <v>0</v>
      </c>
      <c r="AF169" s="55">
        <f t="shared" si="60"/>
        <v>0</v>
      </c>
      <c r="AG169" s="80">
        <f t="shared" si="60"/>
        <v>0</v>
      </c>
      <c r="AH169" s="48">
        <f t="shared" si="60"/>
        <v>0</v>
      </c>
      <c r="AI169" s="48">
        <f t="shared" si="60"/>
        <v>0</v>
      </c>
      <c r="AJ169" s="48">
        <f t="shared" si="60"/>
        <v>0</v>
      </c>
      <c r="AK169" s="304">
        <f>AK171+AK170</f>
        <v>2000000</v>
      </c>
      <c r="AL169" s="314"/>
      <c r="AM169" s="14"/>
    </row>
    <row r="170" spans="1:39" s="19" customFormat="1" ht="11.25" hidden="1">
      <c r="A170" s="129"/>
      <c r="B170" s="153" t="s">
        <v>115</v>
      </c>
      <c r="C170" s="167"/>
      <c r="D170" s="325"/>
      <c r="E170" s="129"/>
      <c r="F170" s="132"/>
      <c r="G170" s="53"/>
      <c r="H170" s="304"/>
      <c r="I170" s="80"/>
      <c r="J170" s="56"/>
      <c r="K170" s="22"/>
      <c r="L170" s="22"/>
      <c r="M170" s="42"/>
      <c r="N170" s="22"/>
      <c r="O170" s="307"/>
      <c r="P170" s="79"/>
      <c r="Q170" s="79"/>
      <c r="R170" s="79"/>
      <c r="S170" s="76"/>
      <c r="T170" s="80"/>
      <c r="U170" s="76"/>
      <c r="V170" s="78"/>
      <c r="W170" s="76"/>
      <c r="X170" s="76"/>
      <c r="Y170" s="79"/>
      <c r="Z170" s="24"/>
      <c r="AA170" s="22"/>
      <c r="AB170" s="42"/>
      <c r="AC170" s="22"/>
      <c r="AD170" s="46"/>
      <c r="AE170" s="76"/>
      <c r="AF170" s="80"/>
      <c r="AG170" s="79"/>
      <c r="AH170" s="79"/>
      <c r="AI170" s="79"/>
      <c r="AJ170" s="79"/>
      <c r="AK170" s="109">
        <v>0</v>
      </c>
      <c r="AL170" s="14"/>
      <c r="AM170" s="14"/>
    </row>
    <row r="171" spans="1:39" s="19" customFormat="1" ht="12" hidden="1" thickBot="1">
      <c r="A171" s="134"/>
      <c r="B171" s="318" t="s">
        <v>116</v>
      </c>
      <c r="C171" s="164"/>
      <c r="D171" s="188"/>
      <c r="E171" s="130"/>
      <c r="F171" s="130"/>
      <c r="G171" s="30">
        <v>2000000</v>
      </c>
      <c r="H171" s="319"/>
      <c r="I171" s="320">
        <v>0</v>
      </c>
      <c r="J171" s="29">
        <v>2000000</v>
      </c>
      <c r="K171" s="29">
        <v>0</v>
      </c>
      <c r="L171" s="28">
        <v>0</v>
      </c>
      <c r="M171" s="45">
        <v>0</v>
      </c>
      <c r="N171" s="44">
        <v>0</v>
      </c>
      <c r="O171" s="320">
        <v>0</v>
      </c>
      <c r="P171" s="29">
        <v>0</v>
      </c>
      <c r="Q171" s="29">
        <v>0</v>
      </c>
      <c r="R171" s="29">
        <v>0</v>
      </c>
      <c r="S171" s="28">
        <v>0</v>
      </c>
      <c r="T171" s="45">
        <v>0</v>
      </c>
      <c r="U171" s="28">
        <v>0</v>
      </c>
      <c r="V171" s="27">
        <v>0</v>
      </c>
      <c r="W171" s="28">
        <v>0</v>
      </c>
      <c r="X171" s="27">
        <v>0</v>
      </c>
      <c r="Y171" s="29">
        <v>0</v>
      </c>
      <c r="Z171" s="60">
        <v>0</v>
      </c>
      <c r="AA171" s="28">
        <v>0</v>
      </c>
      <c r="AB171" s="45">
        <v>0</v>
      </c>
      <c r="AC171" s="44">
        <v>0</v>
      </c>
      <c r="AD171" s="45">
        <v>0</v>
      </c>
      <c r="AE171" s="28">
        <v>0</v>
      </c>
      <c r="AF171" s="45"/>
      <c r="AG171" s="29">
        <v>0</v>
      </c>
      <c r="AH171" s="29">
        <v>0</v>
      </c>
      <c r="AI171" s="29">
        <v>0</v>
      </c>
      <c r="AJ171" s="29">
        <v>0</v>
      </c>
      <c r="AK171" s="30">
        <v>2000000</v>
      </c>
      <c r="AL171" s="14"/>
      <c r="AM171" s="14"/>
    </row>
    <row r="172" spans="1:39" s="19" customFormat="1" ht="33.75">
      <c r="A172" s="128">
        <v>19</v>
      </c>
      <c r="B172" s="425" t="s">
        <v>212</v>
      </c>
      <c r="C172" s="165" t="s">
        <v>100</v>
      </c>
      <c r="D172" s="324" t="s">
        <v>145</v>
      </c>
      <c r="E172" s="128">
        <v>2011</v>
      </c>
      <c r="F172" s="128">
        <v>2012</v>
      </c>
      <c r="G172" s="34">
        <f>G173+G174</f>
        <v>251000</v>
      </c>
      <c r="H172" s="34">
        <f aca="true" t="shared" si="61" ref="H172:AK172">H173+H174</f>
        <v>0</v>
      </c>
      <c r="I172" s="216">
        <f>I173+I174</f>
        <v>250000</v>
      </c>
      <c r="J172" s="32">
        <f t="shared" si="61"/>
        <v>0</v>
      </c>
      <c r="K172" s="32">
        <f t="shared" si="61"/>
        <v>0</v>
      </c>
      <c r="L172" s="32">
        <f t="shared" si="61"/>
        <v>0</v>
      </c>
      <c r="M172" s="32">
        <f t="shared" si="61"/>
        <v>0</v>
      </c>
      <c r="N172" s="32">
        <f t="shared" si="61"/>
        <v>0</v>
      </c>
      <c r="O172" s="31">
        <f t="shared" si="61"/>
        <v>0</v>
      </c>
      <c r="P172" s="32">
        <f t="shared" si="61"/>
        <v>0</v>
      </c>
      <c r="Q172" s="32">
        <f t="shared" si="61"/>
        <v>0</v>
      </c>
      <c r="R172" s="32">
        <f t="shared" si="61"/>
        <v>0</v>
      </c>
      <c r="S172" s="32">
        <f t="shared" si="61"/>
        <v>0</v>
      </c>
      <c r="T172" s="32">
        <f t="shared" si="61"/>
        <v>0</v>
      </c>
      <c r="U172" s="32">
        <f t="shared" si="61"/>
        <v>0</v>
      </c>
      <c r="V172" s="32">
        <f t="shared" si="61"/>
        <v>0</v>
      </c>
      <c r="W172" s="32">
        <f t="shared" si="61"/>
        <v>0</v>
      </c>
      <c r="X172" s="32">
        <f t="shared" si="61"/>
        <v>0</v>
      </c>
      <c r="Y172" s="32">
        <f t="shared" si="61"/>
        <v>0</v>
      </c>
      <c r="Z172" s="32">
        <f t="shared" si="61"/>
        <v>0</v>
      </c>
      <c r="AA172" s="32">
        <f t="shared" si="61"/>
        <v>0</v>
      </c>
      <c r="AB172" s="32">
        <f t="shared" si="61"/>
        <v>0</v>
      </c>
      <c r="AC172" s="32">
        <f t="shared" si="61"/>
        <v>0</v>
      </c>
      <c r="AD172" s="32">
        <f t="shared" si="61"/>
        <v>0</v>
      </c>
      <c r="AE172" s="32">
        <f t="shared" si="61"/>
        <v>0</v>
      </c>
      <c r="AF172" s="32">
        <f t="shared" si="61"/>
        <v>0</v>
      </c>
      <c r="AG172" s="32">
        <f t="shared" si="61"/>
        <v>0</v>
      </c>
      <c r="AH172" s="32">
        <f t="shared" si="61"/>
        <v>0</v>
      </c>
      <c r="AI172" s="32">
        <f t="shared" si="61"/>
        <v>0</v>
      </c>
      <c r="AJ172" s="359">
        <f t="shared" si="61"/>
        <v>0</v>
      </c>
      <c r="AK172" s="34">
        <f t="shared" si="61"/>
        <v>0</v>
      </c>
      <c r="AL172" s="14"/>
      <c r="AM172" s="14"/>
    </row>
    <row r="173" spans="1:45" s="19" customFormat="1" ht="11.25">
      <c r="A173" s="129"/>
      <c r="B173" s="395" t="s">
        <v>115</v>
      </c>
      <c r="C173" s="159"/>
      <c r="D173" s="183"/>
      <c r="E173" s="129"/>
      <c r="F173" s="129"/>
      <c r="G173" s="25">
        <v>0</v>
      </c>
      <c r="H173" s="25">
        <v>0</v>
      </c>
      <c r="I173" s="120">
        <v>0</v>
      </c>
      <c r="J173" s="22">
        <v>0</v>
      </c>
      <c r="K173" s="42">
        <v>0</v>
      </c>
      <c r="L173" s="22">
        <v>0</v>
      </c>
      <c r="M173" s="22">
        <v>0</v>
      </c>
      <c r="N173" s="22">
        <v>0</v>
      </c>
      <c r="O173" s="21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334">
        <v>0</v>
      </c>
      <c r="AK173" s="25">
        <v>0</v>
      </c>
      <c r="AL173" s="363"/>
      <c r="AM173" s="363"/>
      <c r="AN173" s="105"/>
      <c r="AO173" s="105"/>
      <c r="AP173" s="105"/>
      <c r="AQ173" s="105"/>
      <c r="AR173" s="105"/>
      <c r="AS173" s="105"/>
    </row>
    <row r="174" spans="1:39" s="19" customFormat="1" ht="12" thickBot="1">
      <c r="A174" s="130"/>
      <c r="B174" s="396" t="s">
        <v>116</v>
      </c>
      <c r="C174" s="160"/>
      <c r="D174" s="184"/>
      <c r="E174" s="130"/>
      <c r="F174" s="130"/>
      <c r="G174" s="30">
        <v>251000</v>
      </c>
      <c r="H174" s="30">
        <v>0</v>
      </c>
      <c r="I174" s="209">
        <v>250000</v>
      </c>
      <c r="J174" s="28">
        <v>0</v>
      </c>
      <c r="K174" s="320">
        <v>0</v>
      </c>
      <c r="L174" s="28">
        <v>0</v>
      </c>
      <c r="M174" s="28">
        <v>0</v>
      </c>
      <c r="N174" s="28">
        <v>0</v>
      </c>
      <c r="O174" s="27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385">
        <v>0</v>
      </c>
      <c r="AK174" s="30">
        <v>0</v>
      </c>
      <c r="AL174" s="14"/>
      <c r="AM174" s="14"/>
    </row>
    <row r="175" spans="1:39" s="19" customFormat="1" ht="33.75" hidden="1">
      <c r="A175" s="133">
        <v>20</v>
      </c>
      <c r="B175" s="414" t="s">
        <v>211</v>
      </c>
      <c r="C175" s="167" t="s">
        <v>96</v>
      </c>
      <c r="D175" s="190" t="s">
        <v>145</v>
      </c>
      <c r="E175" s="133">
        <v>2011</v>
      </c>
      <c r="F175" s="133">
        <v>2012</v>
      </c>
      <c r="G175" s="49">
        <f>G177+G176</f>
        <v>251000</v>
      </c>
      <c r="H175" s="49">
        <f aca="true" t="shared" si="62" ref="H175:AK175">H177+H176</f>
        <v>0</v>
      </c>
      <c r="I175" s="57">
        <f>I177+I176</f>
        <v>250000</v>
      </c>
      <c r="J175" s="80">
        <f>J177+J176</f>
        <v>0</v>
      </c>
      <c r="K175" s="47">
        <f t="shared" si="62"/>
        <v>0</v>
      </c>
      <c r="L175" s="46">
        <f t="shared" si="62"/>
        <v>0</v>
      </c>
      <c r="M175" s="47">
        <f t="shared" si="62"/>
        <v>0</v>
      </c>
      <c r="N175" s="47">
        <f t="shared" si="62"/>
        <v>0</v>
      </c>
      <c r="O175" s="46">
        <f t="shared" si="62"/>
        <v>0</v>
      </c>
      <c r="P175" s="47">
        <f t="shared" si="62"/>
        <v>0</v>
      </c>
      <c r="Q175" s="47">
        <f t="shared" si="62"/>
        <v>0</v>
      </c>
      <c r="R175" s="47">
        <f t="shared" si="62"/>
        <v>0</v>
      </c>
      <c r="S175" s="47">
        <f t="shared" si="62"/>
        <v>0</v>
      </c>
      <c r="T175" s="47">
        <f t="shared" si="62"/>
        <v>0</v>
      </c>
      <c r="U175" s="47">
        <f t="shared" si="62"/>
        <v>0</v>
      </c>
      <c r="V175" s="47">
        <f t="shared" si="62"/>
        <v>0</v>
      </c>
      <c r="W175" s="47">
        <f t="shared" si="62"/>
        <v>0</v>
      </c>
      <c r="X175" s="47">
        <f t="shared" si="62"/>
        <v>0</v>
      </c>
      <c r="Y175" s="47">
        <f t="shared" si="62"/>
        <v>0</v>
      </c>
      <c r="Z175" s="47">
        <f t="shared" si="62"/>
        <v>0</v>
      </c>
      <c r="AA175" s="47">
        <f t="shared" si="62"/>
        <v>0</v>
      </c>
      <c r="AB175" s="47">
        <f t="shared" si="62"/>
        <v>0</v>
      </c>
      <c r="AC175" s="47">
        <f t="shared" si="62"/>
        <v>0</v>
      </c>
      <c r="AD175" s="47">
        <f t="shared" si="62"/>
        <v>0</v>
      </c>
      <c r="AE175" s="47">
        <f t="shared" si="62"/>
        <v>0</v>
      </c>
      <c r="AF175" s="47">
        <f t="shared" si="62"/>
        <v>0</v>
      </c>
      <c r="AG175" s="46">
        <f t="shared" si="62"/>
        <v>0</v>
      </c>
      <c r="AH175" s="47">
        <f t="shared" si="62"/>
        <v>0</v>
      </c>
      <c r="AI175" s="47">
        <f t="shared" si="62"/>
        <v>0</v>
      </c>
      <c r="AJ175" s="394">
        <f t="shared" si="62"/>
        <v>0</v>
      </c>
      <c r="AK175" s="49">
        <f t="shared" si="62"/>
        <v>0</v>
      </c>
      <c r="AL175" s="14"/>
      <c r="AM175" s="14"/>
    </row>
    <row r="176" spans="1:39" s="19" customFormat="1" ht="11.25" hidden="1">
      <c r="A176" s="129"/>
      <c r="B176" s="392" t="s">
        <v>115</v>
      </c>
      <c r="C176" s="159"/>
      <c r="D176" s="183"/>
      <c r="E176" s="129"/>
      <c r="F176" s="129"/>
      <c r="G176" s="25">
        <v>0</v>
      </c>
      <c r="H176" s="25">
        <v>0</v>
      </c>
      <c r="I176" s="120">
        <v>0</v>
      </c>
      <c r="J176" s="42">
        <v>0</v>
      </c>
      <c r="K176" s="22">
        <v>0</v>
      </c>
      <c r="L176" s="22">
        <v>0</v>
      </c>
      <c r="M176" s="22">
        <v>0</v>
      </c>
      <c r="N176" s="22">
        <v>0</v>
      </c>
      <c r="O176" s="21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1">
        <v>0</v>
      </c>
      <c r="AH176" s="22">
        <v>0</v>
      </c>
      <c r="AI176" s="22">
        <v>0</v>
      </c>
      <c r="AJ176" s="334">
        <v>0</v>
      </c>
      <c r="AK176" s="25">
        <v>0</v>
      </c>
      <c r="AL176" s="14"/>
      <c r="AM176" s="14"/>
    </row>
    <row r="177" spans="1:43" s="19" customFormat="1" ht="11.25" hidden="1">
      <c r="A177" s="130"/>
      <c r="B177" s="144" t="s">
        <v>116</v>
      </c>
      <c r="C177" s="164"/>
      <c r="D177" s="188"/>
      <c r="E177" s="134"/>
      <c r="F177" s="134"/>
      <c r="G177" s="108">
        <v>251000</v>
      </c>
      <c r="H177" s="108">
        <v>0</v>
      </c>
      <c r="I177" s="209">
        <v>250000</v>
      </c>
      <c r="J177" s="45">
        <v>0</v>
      </c>
      <c r="K177" s="28">
        <v>0</v>
      </c>
      <c r="L177" s="44">
        <v>0</v>
      </c>
      <c r="M177" s="28">
        <v>0</v>
      </c>
      <c r="N177" s="44">
        <v>0</v>
      </c>
      <c r="O177" s="43">
        <v>0</v>
      </c>
      <c r="P177" s="44">
        <v>0</v>
      </c>
      <c r="Q177" s="28">
        <v>0</v>
      </c>
      <c r="R177" s="44">
        <v>0</v>
      </c>
      <c r="S177" s="44">
        <v>0</v>
      </c>
      <c r="T177" s="44">
        <v>0</v>
      </c>
      <c r="U177" s="28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28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3">
        <v>0</v>
      </c>
      <c r="AH177" s="44">
        <v>0</v>
      </c>
      <c r="AI177" s="44">
        <v>0</v>
      </c>
      <c r="AJ177" s="364">
        <v>0</v>
      </c>
      <c r="AK177" s="108">
        <v>0</v>
      </c>
      <c r="AL177" s="14"/>
      <c r="AM177" s="391"/>
      <c r="AN177" s="306"/>
      <c r="AP177" s="306"/>
      <c r="AQ177" s="306"/>
    </row>
    <row r="178" spans="1:41" s="19" customFormat="1" ht="45" hidden="1">
      <c r="A178" s="132">
        <v>21</v>
      </c>
      <c r="B178" s="151" t="s">
        <v>170</v>
      </c>
      <c r="C178" s="167" t="s">
        <v>67</v>
      </c>
      <c r="D178" s="190" t="s">
        <v>145</v>
      </c>
      <c r="E178" s="133">
        <v>2012</v>
      </c>
      <c r="F178" s="133">
        <v>2014</v>
      </c>
      <c r="G178" s="49">
        <f>G180+G179</f>
        <v>44280</v>
      </c>
      <c r="H178" s="49">
        <f aca="true" t="shared" si="63" ref="H178:AI178">H180+H179</f>
        <v>0</v>
      </c>
      <c r="I178" s="218">
        <f t="shared" si="63"/>
        <v>14760</v>
      </c>
      <c r="J178" s="48">
        <f t="shared" si="63"/>
        <v>14760</v>
      </c>
      <c r="K178" s="32">
        <f t="shared" si="63"/>
        <v>14760</v>
      </c>
      <c r="L178" s="47">
        <f t="shared" si="63"/>
        <v>0</v>
      </c>
      <c r="M178" s="57">
        <f t="shared" si="63"/>
        <v>0</v>
      </c>
      <c r="N178" s="47">
        <f t="shared" si="63"/>
        <v>0</v>
      </c>
      <c r="O178" s="57">
        <f t="shared" si="63"/>
        <v>0</v>
      </c>
      <c r="P178" s="48">
        <f t="shared" si="63"/>
        <v>0</v>
      </c>
      <c r="Q178" s="48">
        <f t="shared" si="63"/>
        <v>0</v>
      </c>
      <c r="R178" s="47">
        <f t="shared" si="63"/>
        <v>0</v>
      </c>
      <c r="S178" s="55">
        <f t="shared" si="63"/>
        <v>0</v>
      </c>
      <c r="T178" s="80">
        <f t="shared" si="63"/>
        <v>0</v>
      </c>
      <c r="U178" s="47">
        <f t="shared" si="63"/>
        <v>0</v>
      </c>
      <c r="V178" s="46">
        <f t="shared" si="63"/>
        <v>0</v>
      </c>
      <c r="W178" s="47">
        <f t="shared" si="63"/>
        <v>0</v>
      </c>
      <c r="X178" s="47">
        <f t="shared" si="63"/>
        <v>0</v>
      </c>
      <c r="Y178" s="48">
        <f t="shared" si="63"/>
        <v>0</v>
      </c>
      <c r="Z178" s="48">
        <f t="shared" si="63"/>
        <v>0</v>
      </c>
      <c r="AA178" s="47">
        <f t="shared" si="63"/>
        <v>0</v>
      </c>
      <c r="AB178" s="57">
        <f t="shared" si="63"/>
        <v>0</v>
      </c>
      <c r="AC178" s="47">
        <f t="shared" si="63"/>
        <v>0</v>
      </c>
      <c r="AD178" s="57">
        <f t="shared" si="63"/>
        <v>0</v>
      </c>
      <c r="AE178" s="47">
        <f t="shared" si="63"/>
        <v>0</v>
      </c>
      <c r="AF178" s="57">
        <f t="shared" si="63"/>
        <v>0</v>
      </c>
      <c r="AG178" s="48">
        <f t="shared" si="63"/>
        <v>0</v>
      </c>
      <c r="AH178" s="47">
        <f t="shared" si="63"/>
        <v>0</v>
      </c>
      <c r="AI178" s="57">
        <f t="shared" si="63"/>
        <v>0</v>
      </c>
      <c r="AJ178" s="317">
        <v>0</v>
      </c>
      <c r="AK178" s="49">
        <f>AK180+AK179</f>
        <v>44280</v>
      </c>
      <c r="AL178" s="14"/>
      <c r="AM178" s="393"/>
      <c r="AO178" s="306"/>
    </row>
    <row r="179" spans="1:39" s="19" customFormat="1" ht="11.25" hidden="1">
      <c r="A179" s="138"/>
      <c r="B179" s="153" t="s">
        <v>115</v>
      </c>
      <c r="C179" s="167"/>
      <c r="D179" s="189"/>
      <c r="E179" s="133"/>
      <c r="F179" s="133"/>
      <c r="G179" s="49">
        <v>44280</v>
      </c>
      <c r="H179" s="218"/>
      <c r="I179" s="57">
        <v>14760</v>
      </c>
      <c r="J179" s="47">
        <v>14760</v>
      </c>
      <c r="K179" s="46">
        <v>14760</v>
      </c>
      <c r="L179" s="46">
        <v>0</v>
      </c>
      <c r="M179" s="46">
        <v>0</v>
      </c>
      <c r="N179" s="47">
        <v>0</v>
      </c>
      <c r="O179" s="46">
        <v>0</v>
      </c>
      <c r="P179" s="47">
        <v>0</v>
      </c>
      <c r="Q179" s="47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9">
        <v>44280</v>
      </c>
      <c r="AL179" s="314"/>
      <c r="AM179" s="14"/>
    </row>
    <row r="180" spans="1:39" s="19" customFormat="1" ht="12" hidden="1" thickBot="1">
      <c r="A180" s="130"/>
      <c r="B180" s="144" t="s">
        <v>116</v>
      </c>
      <c r="C180" s="160"/>
      <c r="D180" s="184"/>
      <c r="E180" s="130"/>
      <c r="F180" s="130"/>
      <c r="G180" s="30">
        <v>0</v>
      </c>
      <c r="H180" s="319"/>
      <c r="I180" s="320">
        <v>0</v>
      </c>
      <c r="J180" s="28">
        <v>0</v>
      </c>
      <c r="K180" s="27">
        <v>0</v>
      </c>
      <c r="L180" s="27">
        <v>0</v>
      </c>
      <c r="M180" s="27">
        <v>0</v>
      </c>
      <c r="N180" s="28">
        <v>0</v>
      </c>
      <c r="O180" s="27">
        <v>0</v>
      </c>
      <c r="P180" s="28">
        <v>0</v>
      </c>
      <c r="Q180" s="28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8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30">
        <v>0</v>
      </c>
      <c r="AL180" s="14"/>
      <c r="AM180" s="14"/>
    </row>
    <row r="181" spans="1:39" s="19" customFormat="1" ht="33.75">
      <c r="A181" s="132">
        <v>22</v>
      </c>
      <c r="B181" s="426" t="s">
        <v>209</v>
      </c>
      <c r="C181" s="140" t="s">
        <v>210</v>
      </c>
      <c r="D181" s="309" t="s">
        <v>154</v>
      </c>
      <c r="E181" s="132">
        <v>2011</v>
      </c>
      <c r="F181" s="132">
        <v>2012</v>
      </c>
      <c r="G181" s="53">
        <f>G183+G182</f>
        <v>3301000</v>
      </c>
      <c r="H181" s="53">
        <f aca="true" t="shared" si="64" ref="H181:AK181">H183+H182</f>
        <v>0</v>
      </c>
      <c r="I181" s="354">
        <f>I183+I182</f>
        <v>3300000</v>
      </c>
      <c r="J181" s="118">
        <f t="shared" si="64"/>
        <v>0</v>
      </c>
      <c r="K181" s="118">
        <f t="shared" si="64"/>
        <v>0</v>
      </c>
      <c r="L181" s="118">
        <f t="shared" si="64"/>
        <v>0</v>
      </c>
      <c r="M181" s="118">
        <f t="shared" si="64"/>
        <v>0</v>
      </c>
      <c r="N181" s="118">
        <f t="shared" si="64"/>
        <v>0</v>
      </c>
      <c r="O181" s="118">
        <f t="shared" si="64"/>
        <v>0</v>
      </c>
      <c r="P181" s="118">
        <f t="shared" si="64"/>
        <v>0</v>
      </c>
      <c r="Q181" s="118">
        <f t="shared" si="64"/>
        <v>0</v>
      </c>
      <c r="R181" s="118">
        <f t="shared" si="64"/>
        <v>0</v>
      </c>
      <c r="S181" s="118">
        <f t="shared" si="64"/>
        <v>0</v>
      </c>
      <c r="T181" s="118">
        <f t="shared" si="64"/>
        <v>0</v>
      </c>
      <c r="U181" s="118">
        <f t="shared" si="64"/>
        <v>0</v>
      </c>
      <c r="V181" s="118">
        <f t="shared" si="64"/>
        <v>0</v>
      </c>
      <c r="W181" s="118">
        <f t="shared" si="64"/>
        <v>0</v>
      </c>
      <c r="X181" s="118">
        <f t="shared" si="64"/>
        <v>0</v>
      </c>
      <c r="Y181" s="118">
        <f t="shared" si="64"/>
        <v>0</v>
      </c>
      <c r="Z181" s="118">
        <f t="shared" si="64"/>
        <v>0</v>
      </c>
      <c r="AA181" s="118">
        <f t="shared" si="64"/>
        <v>0</v>
      </c>
      <c r="AB181" s="118">
        <f t="shared" si="64"/>
        <v>0</v>
      </c>
      <c r="AC181" s="118">
        <f t="shared" si="64"/>
        <v>0</v>
      </c>
      <c r="AD181" s="118">
        <f t="shared" si="64"/>
        <v>0</v>
      </c>
      <c r="AE181" s="118">
        <f t="shared" si="64"/>
        <v>0</v>
      </c>
      <c r="AF181" s="118">
        <f t="shared" si="64"/>
        <v>0</v>
      </c>
      <c r="AG181" s="118">
        <f t="shared" si="64"/>
        <v>0</v>
      </c>
      <c r="AH181" s="118">
        <f t="shared" si="64"/>
        <v>0</v>
      </c>
      <c r="AI181" s="54">
        <f t="shared" si="64"/>
        <v>0</v>
      </c>
      <c r="AJ181" s="315">
        <f t="shared" si="64"/>
        <v>0</v>
      </c>
      <c r="AK181" s="53">
        <f t="shared" si="64"/>
        <v>0</v>
      </c>
      <c r="AL181" s="14"/>
      <c r="AM181" s="14"/>
    </row>
    <row r="182" spans="1:39" s="19" customFormat="1" ht="11.25">
      <c r="A182" s="129"/>
      <c r="B182" s="143" t="s">
        <v>115</v>
      </c>
      <c r="C182" s="159"/>
      <c r="D182" s="183"/>
      <c r="E182" s="129"/>
      <c r="F182" s="129"/>
      <c r="G182" s="25">
        <v>0</v>
      </c>
      <c r="H182" s="25">
        <v>0</v>
      </c>
      <c r="I182" s="120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334">
        <v>0</v>
      </c>
      <c r="AK182" s="25">
        <v>0</v>
      </c>
      <c r="AL182" s="14"/>
      <c r="AM182" s="14"/>
    </row>
    <row r="183" spans="1:39" s="19" customFormat="1" ht="11.25">
      <c r="A183" s="134"/>
      <c r="B183" s="148" t="s">
        <v>116</v>
      </c>
      <c r="C183" s="164"/>
      <c r="D183" s="188"/>
      <c r="E183" s="134"/>
      <c r="F183" s="134"/>
      <c r="G183" s="108">
        <v>3301000</v>
      </c>
      <c r="H183" s="108">
        <v>0</v>
      </c>
      <c r="I183" s="214">
        <v>3300000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28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28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364">
        <v>0</v>
      </c>
      <c r="AK183" s="108">
        <v>0</v>
      </c>
      <c r="AL183" s="14"/>
      <c r="AM183" s="14"/>
    </row>
    <row r="184" spans="1:39" s="19" customFormat="1" ht="29.25">
      <c r="A184" s="133">
        <v>23</v>
      </c>
      <c r="B184" s="401" t="s">
        <v>230</v>
      </c>
      <c r="C184" s="140" t="s">
        <v>29</v>
      </c>
      <c r="D184" s="309" t="s">
        <v>154</v>
      </c>
      <c r="E184" s="132">
        <v>2012</v>
      </c>
      <c r="F184" s="132">
        <v>2014</v>
      </c>
      <c r="G184" s="53">
        <f>G186+G185</f>
        <v>80000000</v>
      </c>
      <c r="H184" s="53">
        <f aca="true" t="shared" si="65" ref="H184:AK184">H186+H185</f>
        <v>0</v>
      </c>
      <c r="I184" s="304">
        <f t="shared" si="65"/>
        <v>2500000</v>
      </c>
      <c r="J184" s="47">
        <f t="shared" si="65"/>
        <v>40000000</v>
      </c>
      <c r="K184" s="46">
        <f t="shared" si="65"/>
        <v>37500000</v>
      </c>
      <c r="L184" s="46">
        <f t="shared" si="65"/>
        <v>0</v>
      </c>
      <c r="M184" s="47">
        <f t="shared" si="65"/>
        <v>0</v>
      </c>
      <c r="N184" s="46">
        <f t="shared" si="65"/>
        <v>0</v>
      </c>
      <c r="O184" s="80">
        <f t="shared" si="65"/>
        <v>0</v>
      </c>
      <c r="P184" s="32">
        <f t="shared" si="65"/>
        <v>0</v>
      </c>
      <c r="Q184" s="32">
        <f t="shared" si="65"/>
        <v>0</v>
      </c>
      <c r="R184" s="32">
        <f t="shared" si="65"/>
        <v>0</v>
      </c>
      <c r="S184" s="80">
        <f t="shared" si="65"/>
        <v>0</v>
      </c>
      <c r="T184" s="32">
        <f t="shared" si="65"/>
        <v>0</v>
      </c>
      <c r="U184" s="31">
        <f t="shared" si="65"/>
        <v>0</v>
      </c>
      <c r="V184" s="31">
        <f t="shared" si="65"/>
        <v>0</v>
      </c>
      <c r="W184" s="31">
        <f t="shared" si="65"/>
        <v>0</v>
      </c>
      <c r="X184" s="80">
        <f t="shared" si="65"/>
        <v>0</v>
      </c>
      <c r="Y184" s="47">
        <f t="shared" si="65"/>
        <v>0</v>
      </c>
      <c r="Z184" s="32">
        <f t="shared" si="65"/>
        <v>0</v>
      </c>
      <c r="AA184" s="31">
        <f t="shared" si="65"/>
        <v>0</v>
      </c>
      <c r="AB184" s="31">
        <f t="shared" si="65"/>
        <v>0</v>
      </c>
      <c r="AC184" s="80">
        <f t="shared" si="65"/>
        <v>0</v>
      </c>
      <c r="AD184" s="47">
        <f t="shared" si="65"/>
        <v>0</v>
      </c>
      <c r="AE184" s="32">
        <f t="shared" si="65"/>
        <v>0</v>
      </c>
      <c r="AF184" s="46">
        <f t="shared" si="65"/>
        <v>0</v>
      </c>
      <c r="AG184" s="80">
        <f t="shared" si="65"/>
        <v>0</v>
      </c>
      <c r="AH184" s="32">
        <f t="shared" si="65"/>
        <v>0</v>
      </c>
      <c r="AI184" s="32">
        <f t="shared" si="65"/>
        <v>0</v>
      </c>
      <c r="AJ184" s="355">
        <f t="shared" si="65"/>
        <v>0</v>
      </c>
      <c r="AK184" s="53">
        <f t="shared" si="65"/>
        <v>80000000</v>
      </c>
      <c r="AL184" s="14"/>
      <c r="AM184" s="14"/>
    </row>
    <row r="185" spans="1:39" s="19" customFormat="1" ht="11.25">
      <c r="A185" s="129"/>
      <c r="B185" s="143" t="s">
        <v>115</v>
      </c>
      <c r="C185" s="159"/>
      <c r="D185" s="183"/>
      <c r="E185" s="129"/>
      <c r="F185" s="129"/>
      <c r="G185" s="25">
        <v>0</v>
      </c>
      <c r="H185" s="312"/>
      <c r="I185" s="42">
        <v>0</v>
      </c>
      <c r="J185" s="22">
        <v>0</v>
      </c>
      <c r="K185" s="21">
        <v>0</v>
      </c>
      <c r="L185" s="21">
        <v>0</v>
      </c>
      <c r="M185" s="21">
        <v>0</v>
      </c>
      <c r="N185" s="22">
        <v>0</v>
      </c>
      <c r="O185" s="21">
        <v>0</v>
      </c>
      <c r="P185" s="22">
        <v>0</v>
      </c>
      <c r="Q185" s="22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2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42">
        <v>0</v>
      </c>
      <c r="AK185" s="312">
        <v>0</v>
      </c>
      <c r="AL185" s="314"/>
      <c r="AM185" s="14"/>
    </row>
    <row r="186" spans="1:39" s="19" customFormat="1" ht="12" thickBot="1">
      <c r="A186" s="132"/>
      <c r="B186" s="152" t="s">
        <v>116</v>
      </c>
      <c r="C186" s="140"/>
      <c r="D186" s="186"/>
      <c r="E186" s="132"/>
      <c r="F186" s="132"/>
      <c r="G186" s="53">
        <v>80000000</v>
      </c>
      <c r="H186" s="304"/>
      <c r="I186" s="80">
        <v>2500000</v>
      </c>
      <c r="J186" s="55">
        <v>40000000</v>
      </c>
      <c r="K186" s="54">
        <v>37500000</v>
      </c>
      <c r="L186" s="54"/>
      <c r="M186" s="54"/>
      <c r="N186" s="55"/>
      <c r="O186" s="54"/>
      <c r="P186" s="55"/>
      <c r="Q186" s="55"/>
      <c r="R186" s="54"/>
      <c r="S186" s="54"/>
      <c r="T186" s="54"/>
      <c r="U186" s="54"/>
      <c r="V186" s="54"/>
      <c r="W186" s="54"/>
      <c r="X186" s="55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80"/>
      <c r="AK186" s="53">
        <v>80000000</v>
      </c>
      <c r="AL186" s="14"/>
      <c r="AM186" s="14"/>
    </row>
    <row r="187" spans="1:39" s="19" customFormat="1" ht="56.25" hidden="1">
      <c r="A187" s="128">
        <v>24</v>
      </c>
      <c r="B187" s="404" t="s">
        <v>168</v>
      </c>
      <c r="C187" s="177" t="s">
        <v>29</v>
      </c>
      <c r="D187" s="187" t="s">
        <v>154</v>
      </c>
      <c r="E187" s="135">
        <v>2009</v>
      </c>
      <c r="F187" s="135">
        <v>2013</v>
      </c>
      <c r="G187" s="110">
        <f>SUM(G188:G189)</f>
        <v>34596000</v>
      </c>
      <c r="H187" s="261">
        <f aca="true" t="shared" si="66" ref="H187:AK187">SUM(H188:H189)</f>
        <v>0</v>
      </c>
      <c r="I187" s="328">
        <f t="shared" si="66"/>
        <v>9634691</v>
      </c>
      <c r="J187" s="117">
        <f t="shared" si="66"/>
        <v>2000000</v>
      </c>
      <c r="K187" s="118">
        <f t="shared" si="66"/>
        <v>0</v>
      </c>
      <c r="L187" s="118">
        <f t="shared" si="66"/>
        <v>0</v>
      </c>
      <c r="M187" s="118">
        <f t="shared" si="66"/>
        <v>0</v>
      </c>
      <c r="N187" s="117">
        <f t="shared" si="66"/>
        <v>0</v>
      </c>
      <c r="O187" s="118">
        <f t="shared" si="66"/>
        <v>0</v>
      </c>
      <c r="P187" s="117">
        <f t="shared" si="66"/>
        <v>0</v>
      </c>
      <c r="Q187" s="117">
        <f t="shared" si="66"/>
        <v>0</v>
      </c>
      <c r="R187" s="117">
        <f t="shared" si="66"/>
        <v>0</v>
      </c>
      <c r="S187" s="32">
        <f t="shared" si="66"/>
        <v>0</v>
      </c>
      <c r="T187" s="31">
        <f t="shared" si="66"/>
        <v>0</v>
      </c>
      <c r="U187" s="32">
        <f t="shared" si="66"/>
        <v>0</v>
      </c>
      <c r="V187" s="31">
        <f t="shared" si="66"/>
        <v>0</v>
      </c>
      <c r="W187" s="32">
        <f t="shared" si="66"/>
        <v>0</v>
      </c>
      <c r="X187" s="32">
        <f t="shared" si="66"/>
        <v>0</v>
      </c>
      <c r="Y187" s="32">
        <f t="shared" si="66"/>
        <v>0</v>
      </c>
      <c r="Z187" s="32">
        <f t="shared" si="66"/>
        <v>0</v>
      </c>
      <c r="AA187" s="32">
        <f t="shared" si="66"/>
        <v>0</v>
      </c>
      <c r="AB187" s="32">
        <f t="shared" si="66"/>
        <v>0</v>
      </c>
      <c r="AC187" s="117">
        <f t="shared" si="66"/>
        <v>0</v>
      </c>
      <c r="AD187" s="31">
        <f t="shared" si="66"/>
        <v>0</v>
      </c>
      <c r="AE187" s="117">
        <f t="shared" si="66"/>
        <v>0</v>
      </c>
      <c r="AF187" s="32">
        <f t="shared" si="66"/>
        <v>0</v>
      </c>
      <c r="AG187" s="32">
        <f t="shared" si="66"/>
        <v>0</v>
      </c>
      <c r="AH187" s="32">
        <f t="shared" si="66"/>
        <v>0</v>
      </c>
      <c r="AI187" s="117">
        <f t="shared" si="66"/>
        <v>0</v>
      </c>
      <c r="AJ187" s="98">
        <f t="shared" si="66"/>
        <v>0</v>
      </c>
      <c r="AK187" s="110">
        <f t="shared" si="66"/>
        <v>3000000</v>
      </c>
      <c r="AL187" s="14"/>
      <c r="AM187" s="14"/>
    </row>
    <row r="188" spans="1:39" s="19" customFormat="1" ht="11.25" hidden="1">
      <c r="A188" s="129"/>
      <c r="B188" s="143" t="s">
        <v>11</v>
      </c>
      <c r="C188" s="280"/>
      <c r="D188" s="183"/>
      <c r="E188" s="129"/>
      <c r="F188" s="129"/>
      <c r="G188" s="25">
        <v>0</v>
      </c>
      <c r="H188" s="120"/>
      <c r="I188" s="24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1">
        <v>0</v>
      </c>
      <c r="P188" s="22">
        <v>0</v>
      </c>
      <c r="Q188" s="22">
        <v>0</v>
      </c>
      <c r="R188" s="22">
        <v>0</v>
      </c>
      <c r="S188" s="22">
        <v>0</v>
      </c>
      <c r="T188" s="21">
        <v>0</v>
      </c>
      <c r="U188" s="22">
        <v>0</v>
      </c>
      <c r="V188" s="21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5">
        <v>0</v>
      </c>
      <c r="AL188" s="14"/>
      <c r="AM188" s="14"/>
    </row>
    <row r="189" spans="1:39" s="19" customFormat="1" ht="11.25" hidden="1">
      <c r="A189" s="134"/>
      <c r="B189" s="144" t="s">
        <v>12</v>
      </c>
      <c r="C189" s="164"/>
      <c r="D189" s="188"/>
      <c r="E189" s="134"/>
      <c r="F189" s="134"/>
      <c r="G189" s="108">
        <v>34596000</v>
      </c>
      <c r="H189" s="214"/>
      <c r="I189" s="60">
        <v>9634691</v>
      </c>
      <c r="J189" s="44">
        <v>2000000</v>
      </c>
      <c r="K189" s="22">
        <v>0</v>
      </c>
      <c r="L189" s="22">
        <v>0</v>
      </c>
      <c r="M189" s="22">
        <v>0</v>
      </c>
      <c r="N189" s="22">
        <v>0</v>
      </c>
      <c r="O189" s="21">
        <v>0</v>
      </c>
      <c r="P189" s="22">
        <v>0</v>
      </c>
      <c r="Q189" s="22">
        <v>0</v>
      </c>
      <c r="R189" s="22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108">
        <v>3000000</v>
      </c>
      <c r="AL189" s="14"/>
      <c r="AM189" s="14"/>
    </row>
    <row r="190" spans="1:39" s="19" customFormat="1" ht="45" hidden="1">
      <c r="A190" s="135">
        <v>25</v>
      </c>
      <c r="B190" s="404" t="s">
        <v>153</v>
      </c>
      <c r="C190" s="177" t="s">
        <v>29</v>
      </c>
      <c r="D190" s="187" t="s">
        <v>154</v>
      </c>
      <c r="E190" s="135">
        <v>2011</v>
      </c>
      <c r="F190" s="135">
        <v>2014</v>
      </c>
      <c r="G190" s="110">
        <f>SUM(G191:G192)</f>
        <v>12000000</v>
      </c>
      <c r="H190" s="261">
        <f aca="true" t="shared" si="67" ref="H190:AK190">SUM(H191:H192)</f>
        <v>0</v>
      </c>
      <c r="I190" s="328">
        <f t="shared" si="67"/>
        <v>3000000</v>
      </c>
      <c r="J190" s="117">
        <f t="shared" si="67"/>
        <v>5000000</v>
      </c>
      <c r="K190" s="118">
        <f t="shared" si="67"/>
        <v>4000000</v>
      </c>
      <c r="L190" s="118">
        <f t="shared" si="67"/>
        <v>0</v>
      </c>
      <c r="M190" s="118">
        <f t="shared" si="67"/>
        <v>0</v>
      </c>
      <c r="N190" s="117">
        <f t="shared" si="67"/>
        <v>0</v>
      </c>
      <c r="O190" s="118">
        <f t="shared" si="67"/>
        <v>0</v>
      </c>
      <c r="P190" s="117">
        <f t="shared" si="67"/>
        <v>0</v>
      </c>
      <c r="Q190" s="117">
        <f t="shared" si="67"/>
        <v>0</v>
      </c>
      <c r="R190" s="117">
        <f t="shared" si="67"/>
        <v>0</v>
      </c>
      <c r="S190" s="32">
        <f t="shared" si="67"/>
        <v>0</v>
      </c>
      <c r="T190" s="31">
        <f t="shared" si="67"/>
        <v>0</v>
      </c>
      <c r="U190" s="32">
        <f t="shared" si="67"/>
        <v>0</v>
      </c>
      <c r="V190" s="31">
        <f t="shared" si="67"/>
        <v>0</v>
      </c>
      <c r="W190" s="31">
        <f t="shared" si="67"/>
        <v>0</v>
      </c>
      <c r="X190" s="31">
        <f t="shared" si="67"/>
        <v>0</v>
      </c>
      <c r="Y190" s="31">
        <f t="shared" si="67"/>
        <v>0</v>
      </c>
      <c r="Z190" s="31">
        <f t="shared" si="67"/>
        <v>0</v>
      </c>
      <c r="AA190" s="31">
        <f t="shared" si="67"/>
        <v>0</v>
      </c>
      <c r="AB190" s="31">
        <f t="shared" si="67"/>
        <v>0</v>
      </c>
      <c r="AC190" s="32">
        <f t="shared" si="67"/>
        <v>0</v>
      </c>
      <c r="AD190" s="31">
        <f t="shared" si="67"/>
        <v>0</v>
      </c>
      <c r="AE190" s="117">
        <f t="shared" si="67"/>
        <v>0</v>
      </c>
      <c r="AF190" s="118">
        <f t="shared" si="67"/>
        <v>0</v>
      </c>
      <c r="AG190" s="118">
        <f t="shared" si="67"/>
        <v>0</v>
      </c>
      <c r="AH190" s="118">
        <f t="shared" si="67"/>
        <v>0</v>
      </c>
      <c r="AI190" s="118">
        <f t="shared" si="67"/>
        <v>0</v>
      </c>
      <c r="AJ190" s="98">
        <f t="shared" si="67"/>
        <v>0</v>
      </c>
      <c r="AK190" s="110">
        <f t="shared" si="67"/>
        <v>12000000</v>
      </c>
      <c r="AL190" s="14"/>
      <c r="AM190" s="14"/>
    </row>
    <row r="191" spans="1:39" s="19" customFormat="1" ht="11.25" hidden="1">
      <c r="A191" s="138"/>
      <c r="B191" s="143" t="s">
        <v>11</v>
      </c>
      <c r="C191" s="280"/>
      <c r="D191" s="183"/>
      <c r="E191" s="129"/>
      <c r="F191" s="129"/>
      <c r="G191" s="25">
        <v>0</v>
      </c>
      <c r="H191" s="120">
        <v>0</v>
      </c>
      <c r="I191" s="24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1">
        <v>0</v>
      </c>
      <c r="P191" s="22">
        <v>0</v>
      </c>
      <c r="Q191" s="22">
        <v>0</v>
      </c>
      <c r="R191" s="22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5">
        <v>0</v>
      </c>
      <c r="AL191" s="14"/>
      <c r="AM191" s="14"/>
    </row>
    <row r="192" spans="1:39" s="19" customFormat="1" ht="12" hidden="1" thickBot="1">
      <c r="A192" s="139"/>
      <c r="B192" s="150" t="s">
        <v>12</v>
      </c>
      <c r="C192" s="140"/>
      <c r="D192" s="186"/>
      <c r="E192" s="132"/>
      <c r="F192" s="132"/>
      <c r="G192" s="53">
        <v>12000000</v>
      </c>
      <c r="H192" s="212"/>
      <c r="I192" s="56">
        <v>3000000</v>
      </c>
      <c r="J192" s="55">
        <v>5000000</v>
      </c>
      <c r="K192" s="55">
        <v>4000000</v>
      </c>
      <c r="L192" s="22">
        <v>0</v>
      </c>
      <c r="M192" s="22">
        <v>0</v>
      </c>
      <c r="N192" s="22">
        <v>0</v>
      </c>
      <c r="O192" s="21">
        <v>0</v>
      </c>
      <c r="P192" s="22">
        <v>0</v>
      </c>
      <c r="Q192" s="22">
        <v>0</v>
      </c>
      <c r="R192" s="22">
        <v>0</v>
      </c>
      <c r="S192" s="22">
        <v>0</v>
      </c>
      <c r="T192" s="21">
        <v>0</v>
      </c>
      <c r="U192" s="22">
        <v>0</v>
      </c>
      <c r="V192" s="21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53">
        <v>12000000</v>
      </c>
      <c r="AL192" s="14"/>
      <c r="AM192" s="14"/>
    </row>
    <row r="193" spans="1:39" s="77" customFormat="1" ht="55.5" customHeight="1">
      <c r="A193" s="270"/>
      <c r="B193" s="254" t="s">
        <v>85</v>
      </c>
      <c r="C193" s="255"/>
      <c r="D193" s="181"/>
      <c r="E193" s="270"/>
      <c r="F193" s="270"/>
      <c r="G193" s="247">
        <f>SUM(G194:G195)</f>
        <v>1005942116.4599999</v>
      </c>
      <c r="H193" s="248">
        <f aca="true" t="shared" si="68" ref="H193:AK193">SUM(H194:H195)</f>
        <v>65193045</v>
      </c>
      <c r="I193" s="286">
        <f t="shared" si="68"/>
        <v>98926351.26</v>
      </c>
      <c r="J193" s="249">
        <f t="shared" si="68"/>
        <v>99976158.3</v>
      </c>
      <c r="K193" s="249">
        <f t="shared" si="68"/>
        <v>86157564.91</v>
      </c>
      <c r="L193" s="249">
        <f t="shared" si="68"/>
        <v>75359477</v>
      </c>
      <c r="M193" s="249">
        <f t="shared" si="68"/>
        <v>71881509</v>
      </c>
      <c r="N193" s="251">
        <f t="shared" si="68"/>
        <v>70215265</v>
      </c>
      <c r="O193" s="251">
        <f t="shared" si="68"/>
        <v>68388963.76</v>
      </c>
      <c r="P193" s="249">
        <f t="shared" si="68"/>
        <v>10871828.13</v>
      </c>
      <c r="Q193" s="251">
        <f t="shared" si="68"/>
        <v>9125962.65</v>
      </c>
      <c r="R193" s="249">
        <f t="shared" si="68"/>
        <v>7345535.75</v>
      </c>
      <c r="S193" s="249">
        <f t="shared" si="68"/>
        <v>5645082.72</v>
      </c>
      <c r="T193" s="251">
        <f t="shared" si="68"/>
        <v>4302536.53</v>
      </c>
      <c r="U193" s="249">
        <f t="shared" si="68"/>
        <v>3485769.86</v>
      </c>
      <c r="V193" s="251">
        <f t="shared" si="68"/>
        <v>2724567.45</v>
      </c>
      <c r="W193" s="249">
        <f t="shared" si="68"/>
        <v>2023117.16</v>
      </c>
      <c r="X193" s="249">
        <f t="shared" si="68"/>
        <v>1471803.85</v>
      </c>
      <c r="Y193" s="249">
        <f t="shared" si="68"/>
        <v>1022691.01</v>
      </c>
      <c r="Z193" s="249">
        <f t="shared" si="68"/>
        <v>569010.44</v>
      </c>
      <c r="AA193" s="249">
        <f t="shared" si="68"/>
        <v>0</v>
      </c>
      <c r="AB193" s="251">
        <f t="shared" si="68"/>
        <v>0</v>
      </c>
      <c r="AC193" s="249">
        <f t="shared" si="68"/>
        <v>0</v>
      </c>
      <c r="AD193" s="251">
        <f t="shared" si="68"/>
        <v>0</v>
      </c>
      <c r="AE193" s="249">
        <f t="shared" si="68"/>
        <v>0</v>
      </c>
      <c r="AF193" s="249">
        <f t="shared" si="68"/>
        <v>0</v>
      </c>
      <c r="AG193" s="249">
        <f t="shared" si="68"/>
        <v>0</v>
      </c>
      <c r="AH193" s="249">
        <f t="shared" si="68"/>
        <v>0</v>
      </c>
      <c r="AI193" s="251">
        <f t="shared" si="68"/>
        <v>0</v>
      </c>
      <c r="AJ193" s="286">
        <f t="shared" si="68"/>
        <v>0</v>
      </c>
      <c r="AK193" s="247">
        <f t="shared" si="68"/>
        <v>87193132.25</v>
      </c>
      <c r="AL193" s="14"/>
      <c r="AM193" s="14"/>
    </row>
    <row r="194" spans="1:39" s="19" customFormat="1" ht="11.25">
      <c r="A194" s="129"/>
      <c r="B194" s="143" t="s">
        <v>11</v>
      </c>
      <c r="C194" s="159"/>
      <c r="D194" s="183"/>
      <c r="E194" s="129"/>
      <c r="F194" s="129"/>
      <c r="G194" s="25">
        <f>G389</f>
        <v>997234248.4599999</v>
      </c>
      <c r="H194" s="102">
        <f aca="true" t="shared" si="69" ref="H194:AJ194">H389</f>
        <v>65193045</v>
      </c>
      <c r="I194" s="329">
        <f t="shared" si="69"/>
        <v>97650671.26</v>
      </c>
      <c r="J194" s="22">
        <f t="shared" si="69"/>
        <v>95218290.3</v>
      </c>
      <c r="K194" s="21">
        <f t="shared" si="69"/>
        <v>86157564.91</v>
      </c>
      <c r="L194" s="22">
        <f t="shared" si="69"/>
        <v>75359477</v>
      </c>
      <c r="M194" s="21">
        <f t="shared" si="69"/>
        <v>71881509</v>
      </c>
      <c r="N194" s="42">
        <f t="shared" si="69"/>
        <v>70215265</v>
      </c>
      <c r="O194" s="22">
        <f t="shared" si="69"/>
        <v>68388963.76</v>
      </c>
      <c r="P194" s="22">
        <f t="shared" si="69"/>
        <v>10871828.13</v>
      </c>
      <c r="Q194" s="22">
        <f t="shared" si="69"/>
        <v>9125962.65</v>
      </c>
      <c r="R194" s="22">
        <f t="shared" si="69"/>
        <v>7345535.75</v>
      </c>
      <c r="S194" s="22">
        <f t="shared" si="69"/>
        <v>5645082.72</v>
      </c>
      <c r="T194" s="21">
        <f t="shared" si="69"/>
        <v>4302536.53</v>
      </c>
      <c r="U194" s="22">
        <f t="shared" si="69"/>
        <v>3485769.86</v>
      </c>
      <c r="V194" s="21">
        <f t="shared" si="69"/>
        <v>2724567.45</v>
      </c>
      <c r="W194" s="21">
        <f t="shared" si="69"/>
        <v>2023117.16</v>
      </c>
      <c r="X194" s="21">
        <f t="shared" si="69"/>
        <v>1471803.85</v>
      </c>
      <c r="Y194" s="21">
        <f t="shared" si="69"/>
        <v>1022691.01</v>
      </c>
      <c r="Z194" s="21">
        <f t="shared" si="69"/>
        <v>569010.44</v>
      </c>
      <c r="AA194" s="21">
        <f t="shared" si="69"/>
        <v>0</v>
      </c>
      <c r="AB194" s="21">
        <f t="shared" si="69"/>
        <v>0</v>
      </c>
      <c r="AC194" s="22">
        <f t="shared" si="69"/>
        <v>0</v>
      </c>
      <c r="AD194" s="21">
        <f t="shared" si="69"/>
        <v>0</v>
      </c>
      <c r="AE194" s="22">
        <f t="shared" si="69"/>
        <v>0</v>
      </c>
      <c r="AF194" s="21">
        <f t="shared" si="69"/>
        <v>0</v>
      </c>
      <c r="AG194" s="21">
        <f t="shared" si="69"/>
        <v>0</v>
      </c>
      <c r="AH194" s="21">
        <f t="shared" si="69"/>
        <v>0</v>
      </c>
      <c r="AI194" s="21">
        <f t="shared" si="69"/>
        <v>0</v>
      </c>
      <c r="AJ194" s="42">
        <f t="shared" si="69"/>
        <v>0</v>
      </c>
      <c r="AK194" s="25">
        <f>AK389</f>
        <v>82535264.25</v>
      </c>
      <c r="AL194" s="26"/>
      <c r="AM194" s="26"/>
    </row>
    <row r="195" spans="1:39" s="19" customFormat="1" ht="12" customHeight="1" thickBot="1">
      <c r="A195" s="139"/>
      <c r="B195" s="252" t="s">
        <v>12</v>
      </c>
      <c r="C195" s="253"/>
      <c r="D195" s="197"/>
      <c r="E195" s="139"/>
      <c r="F195" s="139"/>
      <c r="G195" s="205">
        <f>G393</f>
        <v>8707868</v>
      </c>
      <c r="H195" s="228">
        <f aca="true" t="shared" si="70" ref="H195:AK195">H393</f>
        <v>0</v>
      </c>
      <c r="I195" s="330">
        <f t="shared" si="70"/>
        <v>1275680</v>
      </c>
      <c r="J195" s="87">
        <f t="shared" si="70"/>
        <v>4757868</v>
      </c>
      <c r="K195" s="86">
        <f t="shared" si="70"/>
        <v>0</v>
      </c>
      <c r="L195" s="87">
        <f t="shared" si="70"/>
        <v>0</v>
      </c>
      <c r="M195" s="86">
        <f t="shared" si="70"/>
        <v>0</v>
      </c>
      <c r="N195" s="292">
        <f t="shared" si="70"/>
        <v>0</v>
      </c>
      <c r="O195" s="87">
        <f t="shared" si="70"/>
        <v>0</v>
      </c>
      <c r="P195" s="87">
        <f t="shared" si="70"/>
        <v>0</v>
      </c>
      <c r="Q195" s="87">
        <f t="shared" si="70"/>
        <v>0</v>
      </c>
      <c r="R195" s="87">
        <f t="shared" si="70"/>
        <v>0</v>
      </c>
      <c r="S195" s="87">
        <f t="shared" si="70"/>
        <v>0</v>
      </c>
      <c r="T195" s="86">
        <f t="shared" si="70"/>
        <v>0</v>
      </c>
      <c r="U195" s="87">
        <f t="shared" si="70"/>
        <v>0</v>
      </c>
      <c r="V195" s="86">
        <f t="shared" si="70"/>
        <v>0</v>
      </c>
      <c r="W195" s="86">
        <f t="shared" si="70"/>
        <v>0</v>
      </c>
      <c r="X195" s="86">
        <f t="shared" si="70"/>
        <v>0</v>
      </c>
      <c r="Y195" s="86">
        <f t="shared" si="70"/>
        <v>0</v>
      </c>
      <c r="Z195" s="86">
        <f t="shared" si="70"/>
        <v>0</v>
      </c>
      <c r="AA195" s="86">
        <f t="shared" si="70"/>
        <v>0</v>
      </c>
      <c r="AB195" s="86">
        <f t="shared" si="70"/>
        <v>0</v>
      </c>
      <c r="AC195" s="87">
        <f t="shared" si="70"/>
        <v>0</v>
      </c>
      <c r="AD195" s="86">
        <f t="shared" si="70"/>
        <v>0</v>
      </c>
      <c r="AE195" s="87">
        <f t="shared" si="70"/>
        <v>0</v>
      </c>
      <c r="AF195" s="86">
        <f t="shared" si="70"/>
        <v>0</v>
      </c>
      <c r="AG195" s="86">
        <f t="shared" si="70"/>
        <v>0</v>
      </c>
      <c r="AH195" s="86">
        <f t="shared" si="70"/>
        <v>0</v>
      </c>
      <c r="AI195" s="86">
        <f t="shared" si="70"/>
        <v>0</v>
      </c>
      <c r="AJ195" s="292">
        <f t="shared" si="70"/>
        <v>0</v>
      </c>
      <c r="AK195" s="205">
        <f t="shared" si="70"/>
        <v>4657868</v>
      </c>
      <c r="AL195" s="26"/>
      <c r="AM195" s="26"/>
    </row>
    <row r="196" spans="1:39" s="19" customFormat="1" ht="54.75" customHeight="1" hidden="1">
      <c r="A196" s="431">
        <v>1</v>
      </c>
      <c r="B196" s="147" t="s">
        <v>86</v>
      </c>
      <c r="C196" s="163" t="s">
        <v>42</v>
      </c>
      <c r="D196" s="185" t="s">
        <v>43</v>
      </c>
      <c r="E196" s="85">
        <v>2010</v>
      </c>
      <c r="F196" s="85">
        <v>2013</v>
      </c>
      <c r="G196" s="40">
        <f>SUM(G197:G198)</f>
        <v>57399</v>
      </c>
      <c r="H196" s="211">
        <f aca="true" t="shared" si="71" ref="H196:AK196">SUM(H197:H198)</f>
        <v>19188</v>
      </c>
      <c r="I196" s="41">
        <f t="shared" si="71"/>
        <v>19188</v>
      </c>
      <c r="J196" s="38">
        <f t="shared" si="71"/>
        <v>11193</v>
      </c>
      <c r="K196" s="38">
        <f t="shared" si="71"/>
        <v>0</v>
      </c>
      <c r="L196" s="38">
        <f t="shared" si="71"/>
        <v>0</v>
      </c>
      <c r="M196" s="38">
        <f t="shared" si="71"/>
        <v>0</v>
      </c>
      <c r="N196" s="39">
        <f t="shared" si="71"/>
        <v>0</v>
      </c>
      <c r="O196" s="38">
        <f t="shared" si="71"/>
        <v>0</v>
      </c>
      <c r="P196" s="38">
        <f t="shared" si="71"/>
        <v>0</v>
      </c>
      <c r="Q196" s="38">
        <f t="shared" si="71"/>
        <v>0</v>
      </c>
      <c r="R196" s="38">
        <f t="shared" si="71"/>
        <v>0</v>
      </c>
      <c r="S196" s="38">
        <f t="shared" si="71"/>
        <v>0</v>
      </c>
      <c r="T196" s="37">
        <f t="shared" si="71"/>
        <v>0</v>
      </c>
      <c r="U196" s="38">
        <f t="shared" si="71"/>
        <v>0</v>
      </c>
      <c r="V196" s="37">
        <f t="shared" si="71"/>
        <v>0</v>
      </c>
      <c r="W196" s="38">
        <f t="shared" si="71"/>
        <v>0</v>
      </c>
      <c r="X196" s="38">
        <f t="shared" si="71"/>
        <v>0</v>
      </c>
      <c r="Y196" s="38">
        <f t="shared" si="71"/>
        <v>0</v>
      </c>
      <c r="Z196" s="38">
        <f t="shared" si="71"/>
        <v>0</v>
      </c>
      <c r="AA196" s="38">
        <f t="shared" si="71"/>
        <v>0</v>
      </c>
      <c r="AB196" s="37">
        <f t="shared" si="71"/>
        <v>0</v>
      </c>
      <c r="AC196" s="38">
        <f t="shared" si="71"/>
        <v>0</v>
      </c>
      <c r="AD196" s="37">
        <f t="shared" si="71"/>
        <v>0</v>
      </c>
      <c r="AE196" s="38">
        <f t="shared" si="71"/>
        <v>0</v>
      </c>
      <c r="AF196" s="38">
        <f t="shared" si="71"/>
        <v>0</v>
      </c>
      <c r="AG196" s="38">
        <f t="shared" si="71"/>
        <v>0</v>
      </c>
      <c r="AH196" s="38">
        <f t="shared" si="71"/>
        <v>0</v>
      </c>
      <c r="AI196" s="37">
        <f t="shared" si="71"/>
        <v>0</v>
      </c>
      <c r="AJ196" s="41">
        <f t="shared" si="71"/>
        <v>0</v>
      </c>
      <c r="AK196" s="40">
        <f t="shared" si="71"/>
        <v>0</v>
      </c>
      <c r="AL196" s="14"/>
      <c r="AM196" s="14"/>
    </row>
    <row r="197" spans="1:39" s="19" customFormat="1" ht="11.25" hidden="1">
      <c r="A197" s="129"/>
      <c r="B197" s="143" t="s">
        <v>11</v>
      </c>
      <c r="C197" s="159"/>
      <c r="D197" s="183"/>
      <c r="E197" s="129"/>
      <c r="F197" s="129"/>
      <c r="G197" s="25">
        <v>57399</v>
      </c>
      <c r="H197" s="120">
        <v>19188</v>
      </c>
      <c r="I197" s="24">
        <v>19188</v>
      </c>
      <c r="J197" s="22">
        <v>11193</v>
      </c>
      <c r="K197" s="22">
        <v>0</v>
      </c>
      <c r="L197" s="22">
        <v>0</v>
      </c>
      <c r="M197" s="22">
        <v>0</v>
      </c>
      <c r="N197" s="24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5">
        <v>0</v>
      </c>
      <c r="AL197" s="14"/>
      <c r="AM197" s="14"/>
    </row>
    <row r="198" spans="1:39" s="19" customFormat="1" ht="11.25" hidden="1">
      <c r="A198" s="130"/>
      <c r="B198" s="144" t="s">
        <v>12</v>
      </c>
      <c r="C198" s="160"/>
      <c r="D198" s="184"/>
      <c r="E198" s="130"/>
      <c r="F198" s="130"/>
      <c r="G198" s="30">
        <v>0</v>
      </c>
      <c r="H198" s="209">
        <v>0</v>
      </c>
      <c r="I198" s="29">
        <v>0</v>
      </c>
      <c r="J198" s="28">
        <v>0</v>
      </c>
      <c r="K198" s="22">
        <v>0</v>
      </c>
      <c r="L198" s="22">
        <v>0</v>
      </c>
      <c r="M198" s="22">
        <v>0</v>
      </c>
      <c r="N198" s="24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30">
        <v>0</v>
      </c>
      <c r="AL198" s="14"/>
      <c r="AM198" s="14"/>
    </row>
    <row r="199" spans="1:39" s="19" customFormat="1" ht="40.5" customHeight="1" hidden="1">
      <c r="A199" s="85">
        <v>2</v>
      </c>
      <c r="B199" s="399" t="s">
        <v>44</v>
      </c>
      <c r="C199" s="163" t="s">
        <v>42</v>
      </c>
      <c r="D199" s="185" t="s">
        <v>43</v>
      </c>
      <c r="E199" s="137">
        <v>2012</v>
      </c>
      <c r="F199" s="85">
        <v>2015</v>
      </c>
      <c r="G199" s="40">
        <f>SUM(G200:G201)</f>
        <v>36109</v>
      </c>
      <c r="H199" s="211">
        <f aca="true" t="shared" si="72" ref="H199:AK199">SUM(H200:H201)</f>
        <v>13373</v>
      </c>
      <c r="I199" s="41">
        <f t="shared" si="72"/>
        <v>10204</v>
      </c>
      <c r="J199" s="38">
        <f t="shared" si="72"/>
        <v>11956</v>
      </c>
      <c r="K199" s="38">
        <f t="shared" si="72"/>
        <v>11956</v>
      </c>
      <c r="L199" s="38">
        <f t="shared" si="72"/>
        <v>1993</v>
      </c>
      <c r="M199" s="38">
        <f t="shared" si="72"/>
        <v>0</v>
      </c>
      <c r="N199" s="39">
        <f t="shared" si="72"/>
        <v>0</v>
      </c>
      <c r="O199" s="38">
        <f t="shared" si="72"/>
        <v>0</v>
      </c>
      <c r="P199" s="38">
        <f t="shared" si="72"/>
        <v>0</v>
      </c>
      <c r="Q199" s="38">
        <f t="shared" si="72"/>
        <v>0</v>
      </c>
      <c r="R199" s="38">
        <f t="shared" si="72"/>
        <v>0</v>
      </c>
      <c r="S199" s="38">
        <f t="shared" si="72"/>
        <v>0</v>
      </c>
      <c r="T199" s="37">
        <f t="shared" si="72"/>
        <v>0</v>
      </c>
      <c r="U199" s="38">
        <f t="shared" si="72"/>
        <v>0</v>
      </c>
      <c r="V199" s="37">
        <f t="shared" si="72"/>
        <v>0</v>
      </c>
      <c r="W199" s="38">
        <f t="shared" si="72"/>
        <v>0</v>
      </c>
      <c r="X199" s="38">
        <f t="shared" si="72"/>
        <v>0</v>
      </c>
      <c r="Y199" s="38">
        <f t="shared" si="72"/>
        <v>0</v>
      </c>
      <c r="Z199" s="38">
        <f t="shared" si="72"/>
        <v>0</v>
      </c>
      <c r="AA199" s="38">
        <f t="shared" si="72"/>
        <v>0</v>
      </c>
      <c r="AB199" s="37">
        <f t="shared" si="72"/>
        <v>0</v>
      </c>
      <c r="AC199" s="38">
        <f t="shared" si="72"/>
        <v>0</v>
      </c>
      <c r="AD199" s="37">
        <f t="shared" si="72"/>
        <v>0</v>
      </c>
      <c r="AE199" s="38">
        <f t="shared" si="72"/>
        <v>0</v>
      </c>
      <c r="AF199" s="38">
        <f t="shared" si="72"/>
        <v>0</v>
      </c>
      <c r="AG199" s="38">
        <f t="shared" si="72"/>
        <v>0</v>
      </c>
      <c r="AH199" s="38">
        <f t="shared" si="72"/>
        <v>0</v>
      </c>
      <c r="AI199" s="51">
        <f t="shared" si="72"/>
        <v>0</v>
      </c>
      <c r="AJ199" s="68">
        <f t="shared" si="72"/>
        <v>0</v>
      </c>
      <c r="AK199" s="40">
        <f t="shared" si="72"/>
        <v>0</v>
      </c>
      <c r="AL199" s="14"/>
      <c r="AM199" s="14"/>
    </row>
    <row r="200" spans="1:39" s="19" customFormat="1" ht="11.25" hidden="1">
      <c r="A200" s="133"/>
      <c r="B200" s="153" t="s">
        <v>11</v>
      </c>
      <c r="C200" s="167"/>
      <c r="D200" s="189"/>
      <c r="E200" s="129"/>
      <c r="F200" s="133"/>
      <c r="G200" s="49">
        <v>36109</v>
      </c>
      <c r="H200" s="215">
        <v>13373</v>
      </c>
      <c r="I200" s="48">
        <v>10204</v>
      </c>
      <c r="J200" s="47">
        <v>11956</v>
      </c>
      <c r="K200" s="47">
        <v>11956</v>
      </c>
      <c r="L200" s="47">
        <v>1993</v>
      </c>
      <c r="M200" s="22">
        <v>0</v>
      </c>
      <c r="N200" s="24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1">
        <v>0</v>
      </c>
      <c r="U200" s="22">
        <v>0</v>
      </c>
      <c r="V200" s="21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49">
        <v>0</v>
      </c>
      <c r="AL200" s="14"/>
      <c r="AM200" s="14"/>
    </row>
    <row r="201" spans="1:39" s="19" customFormat="1" ht="11.25" hidden="1">
      <c r="A201" s="130"/>
      <c r="B201" s="144" t="s">
        <v>12</v>
      </c>
      <c r="C201" s="160"/>
      <c r="D201" s="184"/>
      <c r="E201" s="130"/>
      <c r="F201" s="130"/>
      <c r="G201" s="30">
        <v>0</v>
      </c>
      <c r="H201" s="209">
        <v>0</v>
      </c>
      <c r="I201" s="29">
        <v>0</v>
      </c>
      <c r="J201" s="28">
        <v>0</v>
      </c>
      <c r="K201" s="28">
        <v>0</v>
      </c>
      <c r="L201" s="28">
        <v>0</v>
      </c>
      <c r="M201" s="28">
        <v>0</v>
      </c>
      <c r="N201" s="29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7">
        <v>0</v>
      </c>
      <c r="U201" s="28">
        <v>0</v>
      </c>
      <c r="V201" s="27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30">
        <v>0</v>
      </c>
      <c r="AL201" s="14"/>
      <c r="AM201" s="14"/>
    </row>
    <row r="202" spans="1:39" s="19" customFormat="1" ht="33.75">
      <c r="A202" s="128"/>
      <c r="B202" s="427" t="s">
        <v>231</v>
      </c>
      <c r="C202" s="165" t="s">
        <v>128</v>
      </c>
      <c r="D202" s="185" t="s">
        <v>199</v>
      </c>
      <c r="E202" s="128">
        <v>2012</v>
      </c>
      <c r="F202" s="128">
        <v>2015</v>
      </c>
      <c r="G202" s="34">
        <f>G203+G204</f>
        <v>795</v>
      </c>
      <c r="H202" s="34">
        <f aca="true" t="shared" si="73" ref="H202:AK202">H203+H204</f>
        <v>0</v>
      </c>
      <c r="I202" s="216">
        <f t="shared" si="73"/>
        <v>0</v>
      </c>
      <c r="J202" s="32">
        <f t="shared" si="73"/>
        <v>265</v>
      </c>
      <c r="K202" s="32">
        <f t="shared" si="73"/>
        <v>265</v>
      </c>
      <c r="L202" s="31">
        <f t="shared" si="73"/>
        <v>265</v>
      </c>
      <c r="M202" s="32">
        <f t="shared" si="73"/>
        <v>0</v>
      </c>
      <c r="N202" s="32">
        <f t="shared" si="73"/>
        <v>0</v>
      </c>
      <c r="O202" s="32">
        <f t="shared" si="73"/>
        <v>0</v>
      </c>
      <c r="P202" s="32">
        <f t="shared" si="73"/>
        <v>0</v>
      </c>
      <c r="Q202" s="32">
        <f t="shared" si="73"/>
        <v>0</v>
      </c>
      <c r="R202" s="46">
        <f t="shared" si="73"/>
        <v>0</v>
      </c>
      <c r="S202" s="32">
        <f t="shared" si="73"/>
        <v>0</v>
      </c>
      <c r="T202" s="31">
        <f t="shared" si="73"/>
        <v>0</v>
      </c>
      <c r="U202" s="32">
        <f t="shared" si="73"/>
        <v>0</v>
      </c>
      <c r="V202" s="32">
        <f t="shared" si="73"/>
        <v>0</v>
      </c>
      <c r="W202" s="32">
        <f t="shared" si="73"/>
        <v>0</v>
      </c>
      <c r="X202" s="32">
        <f t="shared" si="73"/>
        <v>0</v>
      </c>
      <c r="Y202" s="59">
        <f t="shared" si="73"/>
        <v>0</v>
      </c>
      <c r="Z202" s="33">
        <f t="shared" si="73"/>
        <v>0</v>
      </c>
      <c r="AA202" s="32">
        <f t="shared" si="73"/>
        <v>0</v>
      </c>
      <c r="AB202" s="32">
        <f t="shared" si="73"/>
        <v>0</v>
      </c>
      <c r="AC202" s="32">
        <f t="shared" si="73"/>
        <v>0</v>
      </c>
      <c r="AD202" s="31">
        <f t="shared" si="73"/>
        <v>0</v>
      </c>
      <c r="AE202" s="31">
        <f t="shared" si="73"/>
        <v>0</v>
      </c>
      <c r="AF202" s="32">
        <f t="shared" si="73"/>
        <v>0</v>
      </c>
      <c r="AG202" s="59">
        <f t="shared" si="73"/>
        <v>0</v>
      </c>
      <c r="AH202" s="32">
        <f t="shared" si="73"/>
        <v>0</v>
      </c>
      <c r="AI202" s="59">
        <f t="shared" si="73"/>
        <v>0</v>
      </c>
      <c r="AJ202" s="355">
        <f t="shared" si="73"/>
        <v>0</v>
      </c>
      <c r="AK202" s="34">
        <f t="shared" si="73"/>
        <v>795</v>
      </c>
      <c r="AL202" s="14"/>
      <c r="AM202" s="14"/>
    </row>
    <row r="203" spans="1:39" s="19" customFormat="1" ht="11.25">
      <c r="A203" s="129"/>
      <c r="B203" s="395" t="s">
        <v>115</v>
      </c>
      <c r="C203" s="159"/>
      <c r="D203" s="183"/>
      <c r="E203" s="129"/>
      <c r="F203" s="129"/>
      <c r="G203" s="25">
        <v>795</v>
      </c>
      <c r="H203" s="312"/>
      <c r="I203" s="21">
        <v>0</v>
      </c>
      <c r="J203" s="22">
        <v>265</v>
      </c>
      <c r="K203" s="22">
        <v>265</v>
      </c>
      <c r="L203" s="22">
        <v>265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42">
        <v>0</v>
      </c>
      <c r="U203" s="21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1">
        <v>0</v>
      </c>
      <c r="AF203" s="22">
        <v>0</v>
      </c>
      <c r="AG203" s="22">
        <v>0</v>
      </c>
      <c r="AH203" s="22">
        <v>0</v>
      </c>
      <c r="AI203" s="22">
        <v>0</v>
      </c>
      <c r="AJ203" s="334">
        <v>0</v>
      </c>
      <c r="AK203" s="25">
        <v>795</v>
      </c>
      <c r="AL203" s="14"/>
      <c r="AM203" s="14"/>
    </row>
    <row r="204" spans="1:39" s="19" customFormat="1" ht="11.25">
      <c r="A204" s="134"/>
      <c r="B204" s="415" t="s">
        <v>116</v>
      </c>
      <c r="C204" s="164"/>
      <c r="D204" s="188"/>
      <c r="E204" s="134"/>
      <c r="F204" s="134"/>
      <c r="G204" s="108">
        <v>0</v>
      </c>
      <c r="H204" s="219"/>
      <c r="I204" s="27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320">
        <v>0</v>
      </c>
      <c r="U204" s="27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7">
        <v>0</v>
      </c>
      <c r="AF204" s="28">
        <v>0</v>
      </c>
      <c r="AG204" s="28">
        <v>0</v>
      </c>
      <c r="AH204" s="28">
        <v>0</v>
      </c>
      <c r="AI204" s="28">
        <v>0</v>
      </c>
      <c r="AJ204" s="385">
        <v>0</v>
      </c>
      <c r="AK204" s="30">
        <v>0</v>
      </c>
      <c r="AL204" s="14"/>
      <c r="AM204" s="14"/>
    </row>
    <row r="205" spans="1:39" s="19" customFormat="1" ht="33.75">
      <c r="A205" s="132">
        <v>3</v>
      </c>
      <c r="B205" s="428" t="s">
        <v>214</v>
      </c>
      <c r="C205" s="140" t="s">
        <v>215</v>
      </c>
      <c r="D205" s="309" t="s">
        <v>216</v>
      </c>
      <c r="E205" s="132">
        <v>2010</v>
      </c>
      <c r="F205" s="132">
        <v>2012</v>
      </c>
      <c r="G205" s="53">
        <f>G207+G206</f>
        <v>1634000</v>
      </c>
      <c r="H205" s="53">
        <f aca="true" t="shared" si="74" ref="H205:AK205">H207+H206</f>
        <v>0</v>
      </c>
      <c r="I205" s="212">
        <f t="shared" si="74"/>
        <v>564000</v>
      </c>
      <c r="J205" s="55">
        <f t="shared" si="74"/>
        <v>0</v>
      </c>
      <c r="K205" s="55">
        <f t="shared" si="74"/>
        <v>0</v>
      </c>
      <c r="L205" s="47">
        <f t="shared" si="74"/>
        <v>0</v>
      </c>
      <c r="M205" s="54">
        <f t="shared" si="74"/>
        <v>0</v>
      </c>
      <c r="N205" s="55">
        <f t="shared" si="74"/>
        <v>0</v>
      </c>
      <c r="O205" s="55">
        <f t="shared" si="74"/>
        <v>0</v>
      </c>
      <c r="P205" s="55">
        <f t="shared" si="74"/>
        <v>0</v>
      </c>
      <c r="Q205" s="55">
        <f t="shared" si="74"/>
        <v>0</v>
      </c>
      <c r="R205" s="55">
        <f t="shared" si="74"/>
        <v>0</v>
      </c>
      <c r="S205" s="55">
        <f t="shared" si="74"/>
        <v>0</v>
      </c>
      <c r="T205" s="55">
        <f t="shared" si="74"/>
        <v>0</v>
      </c>
      <c r="U205" s="55">
        <f t="shared" si="74"/>
        <v>0</v>
      </c>
      <c r="V205" s="55">
        <f t="shared" si="74"/>
        <v>0</v>
      </c>
      <c r="W205" s="55">
        <f t="shared" si="74"/>
        <v>0</v>
      </c>
      <c r="X205" s="55">
        <f t="shared" si="74"/>
        <v>0</v>
      </c>
      <c r="Y205" s="55">
        <f t="shared" si="74"/>
        <v>0</v>
      </c>
      <c r="Z205" s="55">
        <f t="shared" si="74"/>
        <v>0</v>
      </c>
      <c r="AA205" s="55">
        <f t="shared" si="74"/>
        <v>0</v>
      </c>
      <c r="AB205" s="55">
        <f t="shared" si="74"/>
        <v>0</v>
      </c>
      <c r="AC205" s="55">
        <f t="shared" si="74"/>
        <v>0</v>
      </c>
      <c r="AD205" s="55">
        <f t="shared" si="74"/>
        <v>0</v>
      </c>
      <c r="AE205" s="55">
        <f t="shared" si="74"/>
        <v>0</v>
      </c>
      <c r="AF205" s="55">
        <f t="shared" si="74"/>
        <v>0</v>
      </c>
      <c r="AG205" s="55">
        <f t="shared" si="74"/>
        <v>0</v>
      </c>
      <c r="AH205" s="55">
        <f t="shared" si="74"/>
        <v>0</v>
      </c>
      <c r="AI205" s="55">
        <f t="shared" si="74"/>
        <v>0</v>
      </c>
      <c r="AJ205" s="315">
        <f t="shared" si="74"/>
        <v>0</v>
      </c>
      <c r="AK205" s="53">
        <f t="shared" si="74"/>
        <v>0</v>
      </c>
      <c r="AL205" s="14"/>
      <c r="AM205" s="14"/>
    </row>
    <row r="206" spans="1:39" s="19" customFormat="1" ht="11.25">
      <c r="A206" s="129"/>
      <c r="B206" s="395" t="s">
        <v>115</v>
      </c>
      <c r="C206" s="159"/>
      <c r="D206" s="183"/>
      <c r="E206" s="129"/>
      <c r="F206" s="129"/>
      <c r="G206" s="25">
        <v>1634000</v>
      </c>
      <c r="H206" s="25">
        <v>0</v>
      </c>
      <c r="I206" s="120">
        <v>564000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334">
        <v>0</v>
      </c>
      <c r="AK206" s="25">
        <v>0</v>
      </c>
      <c r="AL206" s="314"/>
      <c r="AM206" s="14"/>
    </row>
    <row r="207" spans="1:39" s="19" customFormat="1" ht="11.25">
      <c r="A207" s="132"/>
      <c r="B207" s="383" t="s">
        <v>116</v>
      </c>
      <c r="C207" s="164"/>
      <c r="D207" s="188"/>
      <c r="E207" s="134"/>
      <c r="F207" s="132"/>
      <c r="G207" s="53">
        <v>0</v>
      </c>
      <c r="H207" s="53">
        <v>0</v>
      </c>
      <c r="I207" s="214">
        <v>0</v>
      </c>
      <c r="J207" s="44">
        <v>0</v>
      </c>
      <c r="K207" s="28">
        <v>0</v>
      </c>
      <c r="L207" s="44">
        <v>0</v>
      </c>
      <c r="M207" s="44">
        <v>0</v>
      </c>
      <c r="N207" s="47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28">
        <v>0</v>
      </c>
      <c r="AC207" s="28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28">
        <v>0</v>
      </c>
      <c r="AJ207" s="315">
        <v>0</v>
      </c>
      <c r="AK207" s="53">
        <v>0</v>
      </c>
      <c r="AL207" s="14"/>
      <c r="AM207" s="14"/>
    </row>
    <row r="208" spans="1:39" s="19" customFormat="1" ht="45" hidden="1">
      <c r="A208" s="128">
        <v>4</v>
      </c>
      <c r="B208" s="426" t="s">
        <v>213</v>
      </c>
      <c r="C208" s="167" t="s">
        <v>17</v>
      </c>
      <c r="D208" s="190" t="s">
        <v>102</v>
      </c>
      <c r="E208" s="133">
        <v>2011</v>
      </c>
      <c r="F208" s="128">
        <v>2012</v>
      </c>
      <c r="G208" s="34">
        <f>G209+G210</f>
        <v>36862</v>
      </c>
      <c r="H208" s="34">
        <f aca="true" t="shared" si="75" ref="H208:AK208">H209+H210</f>
        <v>0</v>
      </c>
      <c r="I208" s="216">
        <f t="shared" si="75"/>
        <v>18431</v>
      </c>
      <c r="J208" s="32">
        <f t="shared" si="75"/>
        <v>0</v>
      </c>
      <c r="K208" s="32">
        <f t="shared" si="75"/>
        <v>0</v>
      </c>
      <c r="L208" s="32">
        <f t="shared" si="75"/>
        <v>0</v>
      </c>
      <c r="M208" s="32">
        <f t="shared" si="75"/>
        <v>0</v>
      </c>
      <c r="N208" s="22">
        <f t="shared" si="75"/>
        <v>0</v>
      </c>
      <c r="O208" s="32">
        <f t="shared" si="75"/>
        <v>0</v>
      </c>
      <c r="P208" s="32">
        <f t="shared" si="75"/>
        <v>0</v>
      </c>
      <c r="Q208" s="32">
        <f t="shared" si="75"/>
        <v>0</v>
      </c>
      <c r="R208" s="32">
        <f t="shared" si="75"/>
        <v>0</v>
      </c>
      <c r="S208" s="32">
        <f t="shared" si="75"/>
        <v>0</v>
      </c>
      <c r="T208" s="32">
        <f t="shared" si="75"/>
        <v>0</v>
      </c>
      <c r="U208" s="32">
        <f t="shared" si="75"/>
        <v>0</v>
      </c>
      <c r="V208" s="32">
        <f t="shared" si="75"/>
        <v>0</v>
      </c>
      <c r="W208" s="32">
        <f t="shared" si="75"/>
        <v>0</v>
      </c>
      <c r="X208" s="32">
        <f t="shared" si="75"/>
        <v>0</v>
      </c>
      <c r="Y208" s="32">
        <f t="shared" si="75"/>
        <v>0</v>
      </c>
      <c r="Z208" s="32">
        <f t="shared" si="75"/>
        <v>0</v>
      </c>
      <c r="AA208" s="32">
        <f t="shared" si="75"/>
        <v>0</v>
      </c>
      <c r="AB208" s="32">
        <f t="shared" si="75"/>
        <v>0</v>
      </c>
      <c r="AC208" s="32">
        <f t="shared" si="75"/>
        <v>0</v>
      </c>
      <c r="AD208" s="32">
        <f t="shared" si="75"/>
        <v>0</v>
      </c>
      <c r="AE208" s="32">
        <f t="shared" si="75"/>
        <v>0</v>
      </c>
      <c r="AF208" s="32">
        <f t="shared" si="75"/>
        <v>0</v>
      </c>
      <c r="AG208" s="32">
        <f t="shared" si="75"/>
        <v>0</v>
      </c>
      <c r="AH208" s="32">
        <f t="shared" si="75"/>
        <v>0</v>
      </c>
      <c r="AI208" s="32">
        <f t="shared" si="75"/>
        <v>0</v>
      </c>
      <c r="AJ208" s="359">
        <f t="shared" si="75"/>
        <v>0</v>
      </c>
      <c r="AK208" s="34">
        <f t="shared" si="75"/>
        <v>0</v>
      </c>
      <c r="AL208" s="14"/>
      <c r="AM208" s="14"/>
    </row>
    <row r="209" spans="1:39" s="19" customFormat="1" ht="11.25" hidden="1">
      <c r="A209" s="133"/>
      <c r="B209" s="153" t="s">
        <v>115</v>
      </c>
      <c r="C209" s="167"/>
      <c r="D209" s="189"/>
      <c r="E209" s="133"/>
      <c r="F209" s="133"/>
      <c r="G209" s="49">
        <v>36862</v>
      </c>
      <c r="H209" s="49">
        <v>0</v>
      </c>
      <c r="I209" s="215">
        <v>18431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22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394">
        <v>0</v>
      </c>
      <c r="AK209" s="49">
        <v>0</v>
      </c>
      <c r="AL209" s="14"/>
      <c r="AM209" s="14"/>
    </row>
    <row r="210" spans="1:39" s="19" customFormat="1" ht="11.25" hidden="1">
      <c r="A210" s="134"/>
      <c r="B210" s="148" t="s">
        <v>116</v>
      </c>
      <c r="C210" s="164"/>
      <c r="D210" s="188"/>
      <c r="E210" s="134"/>
      <c r="F210" s="134"/>
      <c r="G210" s="108">
        <v>0</v>
      </c>
      <c r="H210" s="108">
        <v>0</v>
      </c>
      <c r="I210" s="214">
        <v>0</v>
      </c>
      <c r="J210" s="28">
        <v>0</v>
      </c>
      <c r="K210" s="28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28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342">
        <v>0</v>
      </c>
      <c r="AK210" s="108">
        <v>0</v>
      </c>
      <c r="AL210" s="14"/>
      <c r="AM210" s="14"/>
    </row>
    <row r="211" spans="1:39" s="19" customFormat="1" ht="29.25" hidden="1">
      <c r="A211" s="132">
        <v>5</v>
      </c>
      <c r="B211" s="401" t="s">
        <v>176</v>
      </c>
      <c r="C211" s="140" t="s">
        <v>42</v>
      </c>
      <c r="D211" s="190" t="s">
        <v>102</v>
      </c>
      <c r="E211" s="132">
        <v>2012</v>
      </c>
      <c r="F211" s="132">
        <v>2013</v>
      </c>
      <c r="G211" s="53">
        <f>G213+G212</f>
        <v>32400</v>
      </c>
      <c r="H211" s="53">
        <f aca="true" t="shared" si="76" ref="H211:AK211">H213+H212</f>
        <v>0</v>
      </c>
      <c r="I211" s="218">
        <f t="shared" si="76"/>
        <v>13500</v>
      </c>
      <c r="J211" s="47">
        <f t="shared" si="76"/>
        <v>18900</v>
      </c>
      <c r="K211" s="47">
        <f t="shared" si="76"/>
        <v>0</v>
      </c>
      <c r="L211" s="80">
        <f t="shared" si="76"/>
        <v>0</v>
      </c>
      <c r="M211" s="48">
        <f t="shared" si="76"/>
        <v>0</v>
      </c>
      <c r="N211" s="56">
        <f t="shared" si="76"/>
        <v>0</v>
      </c>
      <c r="O211" s="56">
        <f t="shared" si="76"/>
        <v>0</v>
      </c>
      <c r="P211" s="55">
        <f t="shared" si="76"/>
        <v>0</v>
      </c>
      <c r="Q211" s="80">
        <f t="shared" si="76"/>
        <v>0</v>
      </c>
      <c r="R211" s="119">
        <f t="shared" si="76"/>
        <v>0</v>
      </c>
      <c r="S211" s="117">
        <f t="shared" si="76"/>
        <v>0</v>
      </c>
      <c r="T211" s="80">
        <f t="shared" si="76"/>
        <v>0</v>
      </c>
      <c r="U211" s="55">
        <f t="shared" si="76"/>
        <v>0</v>
      </c>
      <c r="V211" s="98">
        <f t="shared" si="76"/>
        <v>0</v>
      </c>
      <c r="W211" s="119">
        <f t="shared" si="76"/>
        <v>0</v>
      </c>
      <c r="X211" s="55">
        <f t="shared" si="76"/>
        <v>0</v>
      </c>
      <c r="Y211" s="80">
        <f t="shared" si="76"/>
        <v>0</v>
      </c>
      <c r="Z211" s="32">
        <f t="shared" si="76"/>
        <v>0</v>
      </c>
      <c r="AA211" s="80">
        <f t="shared" si="76"/>
        <v>0</v>
      </c>
      <c r="AB211" s="56">
        <f t="shared" si="76"/>
        <v>0</v>
      </c>
      <c r="AC211" s="56">
        <f t="shared" si="76"/>
        <v>0</v>
      </c>
      <c r="AD211" s="47">
        <f t="shared" si="76"/>
        <v>0</v>
      </c>
      <c r="AE211" s="80">
        <f t="shared" si="76"/>
        <v>0</v>
      </c>
      <c r="AF211" s="47">
        <f t="shared" si="76"/>
        <v>0</v>
      </c>
      <c r="AG211" s="55">
        <f t="shared" si="76"/>
        <v>0</v>
      </c>
      <c r="AH211" s="117">
        <f t="shared" si="76"/>
        <v>0</v>
      </c>
      <c r="AI211" s="117">
        <f t="shared" si="76"/>
        <v>0</v>
      </c>
      <c r="AJ211" s="315">
        <f t="shared" si="76"/>
        <v>0</v>
      </c>
      <c r="AK211" s="53">
        <f t="shared" si="76"/>
        <v>0</v>
      </c>
      <c r="AL211" s="14"/>
      <c r="AM211" s="14"/>
    </row>
    <row r="212" spans="1:39" s="19" customFormat="1" ht="11.25" hidden="1">
      <c r="A212" s="129"/>
      <c r="B212" s="143" t="s">
        <v>115</v>
      </c>
      <c r="C212" s="159"/>
      <c r="D212" s="183"/>
      <c r="E212" s="129"/>
      <c r="F212" s="129"/>
      <c r="G212" s="25">
        <v>32400</v>
      </c>
      <c r="H212" s="120"/>
      <c r="I212" s="24">
        <v>13500</v>
      </c>
      <c r="J212" s="22">
        <v>18900</v>
      </c>
      <c r="K212" s="22">
        <v>0</v>
      </c>
      <c r="L212" s="22">
        <v>0</v>
      </c>
      <c r="M212" s="22">
        <v>0</v>
      </c>
      <c r="N212" s="24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1">
        <v>0</v>
      </c>
      <c r="U212" s="22">
        <v>0</v>
      </c>
      <c r="V212" s="21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316">
        <v>0</v>
      </c>
      <c r="AK212" s="334">
        <v>0</v>
      </c>
      <c r="AL212" s="14"/>
      <c r="AM212" s="14"/>
    </row>
    <row r="213" spans="1:39" s="19" customFormat="1" ht="11.25" hidden="1">
      <c r="A213" s="132"/>
      <c r="B213" s="152" t="s">
        <v>116</v>
      </c>
      <c r="C213" s="140"/>
      <c r="D213" s="186"/>
      <c r="E213" s="132"/>
      <c r="F213" s="132"/>
      <c r="G213" s="53">
        <v>0</v>
      </c>
      <c r="H213" s="212"/>
      <c r="I213" s="56">
        <v>0</v>
      </c>
      <c r="J213" s="55">
        <v>0</v>
      </c>
      <c r="K213" s="55">
        <v>0</v>
      </c>
      <c r="L213" s="55">
        <v>0</v>
      </c>
      <c r="M213" s="55">
        <v>0</v>
      </c>
      <c r="N213" s="56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4">
        <v>0</v>
      </c>
      <c r="U213" s="55">
        <v>0</v>
      </c>
      <c r="V213" s="54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358">
        <v>0</v>
      </c>
      <c r="AK213" s="364">
        <v>0</v>
      </c>
      <c r="AL213" s="14"/>
      <c r="AM213" s="14"/>
    </row>
    <row r="214" spans="1:39" s="35" customFormat="1" ht="56.25">
      <c r="A214" s="85">
        <v>6</v>
      </c>
      <c r="B214" s="399" t="s">
        <v>117</v>
      </c>
      <c r="C214" s="163" t="s">
        <v>17</v>
      </c>
      <c r="D214" s="185" t="s">
        <v>102</v>
      </c>
      <c r="E214" s="85">
        <v>2012</v>
      </c>
      <c r="F214" s="85">
        <v>2015</v>
      </c>
      <c r="G214" s="40">
        <f>SUM(G215:G216)</f>
        <v>378225</v>
      </c>
      <c r="H214" s="211">
        <f aca="true" t="shared" si="77" ref="H214:AK214">SUM(H215:H216)</f>
        <v>18431</v>
      </c>
      <c r="I214" s="41">
        <f t="shared" si="77"/>
        <v>101475</v>
      </c>
      <c r="J214" s="38">
        <f t="shared" si="77"/>
        <v>110700</v>
      </c>
      <c r="K214" s="38">
        <f t="shared" si="77"/>
        <v>110700</v>
      </c>
      <c r="L214" s="38">
        <f t="shared" si="77"/>
        <v>55350</v>
      </c>
      <c r="M214" s="37">
        <f t="shared" si="77"/>
        <v>0</v>
      </c>
      <c r="N214" s="39">
        <f t="shared" si="77"/>
        <v>0</v>
      </c>
      <c r="O214" s="38">
        <f t="shared" si="77"/>
        <v>0</v>
      </c>
      <c r="P214" s="38">
        <f t="shared" si="77"/>
        <v>0</v>
      </c>
      <c r="Q214" s="38">
        <f t="shared" si="77"/>
        <v>0</v>
      </c>
      <c r="R214" s="38">
        <f t="shared" si="77"/>
        <v>0</v>
      </c>
      <c r="S214" s="38">
        <f t="shared" si="77"/>
        <v>0</v>
      </c>
      <c r="T214" s="37">
        <f t="shared" si="77"/>
        <v>0</v>
      </c>
      <c r="U214" s="38">
        <f t="shared" si="77"/>
        <v>0</v>
      </c>
      <c r="V214" s="37">
        <f t="shared" si="77"/>
        <v>0</v>
      </c>
      <c r="W214" s="38">
        <f t="shared" si="77"/>
        <v>0</v>
      </c>
      <c r="X214" s="38">
        <f t="shared" si="77"/>
        <v>0</v>
      </c>
      <c r="Y214" s="38">
        <f t="shared" si="77"/>
        <v>0</v>
      </c>
      <c r="Z214" s="38">
        <f t="shared" si="77"/>
        <v>0</v>
      </c>
      <c r="AA214" s="37">
        <f t="shared" si="77"/>
        <v>0</v>
      </c>
      <c r="AB214" s="37">
        <f t="shared" si="77"/>
        <v>0</v>
      </c>
      <c r="AC214" s="38">
        <f t="shared" si="77"/>
        <v>0</v>
      </c>
      <c r="AD214" s="37">
        <f t="shared" si="77"/>
        <v>0</v>
      </c>
      <c r="AE214" s="38">
        <f t="shared" si="77"/>
        <v>0</v>
      </c>
      <c r="AF214" s="38">
        <f t="shared" si="77"/>
        <v>0</v>
      </c>
      <c r="AG214" s="38">
        <f t="shared" si="77"/>
        <v>0</v>
      </c>
      <c r="AH214" s="37">
        <f t="shared" si="77"/>
        <v>0</v>
      </c>
      <c r="AI214" s="37">
        <f t="shared" si="77"/>
        <v>0</v>
      </c>
      <c r="AJ214" s="39">
        <f t="shared" si="77"/>
        <v>0</v>
      </c>
      <c r="AK214" s="40">
        <f t="shared" si="77"/>
        <v>0</v>
      </c>
      <c r="AL214" s="14"/>
      <c r="AM214" s="14"/>
    </row>
    <row r="215" spans="1:39" s="19" customFormat="1" ht="11.25">
      <c r="A215" s="129"/>
      <c r="B215" s="143" t="s">
        <v>11</v>
      </c>
      <c r="C215" s="159"/>
      <c r="D215" s="183"/>
      <c r="E215" s="129"/>
      <c r="F215" s="129"/>
      <c r="G215" s="25">
        <v>378225</v>
      </c>
      <c r="H215" s="120">
        <v>18431</v>
      </c>
      <c r="I215" s="24">
        <v>101475</v>
      </c>
      <c r="J215" s="22">
        <v>110700</v>
      </c>
      <c r="K215" s="22">
        <v>110700</v>
      </c>
      <c r="L215" s="22">
        <v>55350</v>
      </c>
      <c r="M215" s="21"/>
      <c r="N215" s="42">
        <v>0</v>
      </c>
      <c r="O215" s="22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2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5">
        <v>0</v>
      </c>
      <c r="AL215" s="14"/>
      <c r="AM215" s="14"/>
    </row>
    <row r="216" spans="1:39" s="19" customFormat="1" ht="11.25">
      <c r="A216" s="134"/>
      <c r="B216" s="148" t="s">
        <v>12</v>
      </c>
      <c r="C216" s="164"/>
      <c r="D216" s="188"/>
      <c r="E216" s="134"/>
      <c r="F216" s="134"/>
      <c r="G216" s="108">
        <v>0</v>
      </c>
      <c r="H216" s="214">
        <v>0</v>
      </c>
      <c r="I216" s="60">
        <v>0</v>
      </c>
      <c r="J216" s="44">
        <v>0</v>
      </c>
      <c r="K216" s="44">
        <v>0</v>
      </c>
      <c r="L216" s="44">
        <v>0</v>
      </c>
      <c r="M216" s="43">
        <v>0</v>
      </c>
      <c r="N216" s="45">
        <v>0</v>
      </c>
      <c r="O216" s="22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108">
        <v>0</v>
      </c>
      <c r="AL216" s="14"/>
      <c r="AM216" s="14"/>
    </row>
    <row r="217" spans="1:39" s="35" customFormat="1" ht="29.25">
      <c r="A217" s="85">
        <v>7</v>
      </c>
      <c r="B217" s="399" t="s">
        <v>94</v>
      </c>
      <c r="C217" s="163" t="s">
        <v>42</v>
      </c>
      <c r="D217" s="185" t="s">
        <v>102</v>
      </c>
      <c r="E217" s="85">
        <v>2011</v>
      </c>
      <c r="F217" s="85">
        <v>2013</v>
      </c>
      <c r="G217" s="40">
        <f>SUM(G218:G219)</f>
        <v>2703</v>
      </c>
      <c r="H217" s="211">
        <f aca="true" t="shared" si="78" ref="H217:AK217">SUM(H218:H219)</f>
        <v>875</v>
      </c>
      <c r="I217" s="41">
        <f t="shared" si="78"/>
        <v>1462</v>
      </c>
      <c r="J217" s="38">
        <f t="shared" si="78"/>
        <v>366</v>
      </c>
      <c r="K217" s="38">
        <f t="shared" si="78"/>
        <v>0</v>
      </c>
      <c r="L217" s="38">
        <f t="shared" si="78"/>
        <v>0</v>
      </c>
      <c r="M217" s="37">
        <f t="shared" si="78"/>
        <v>0</v>
      </c>
      <c r="N217" s="39">
        <f t="shared" si="78"/>
        <v>0</v>
      </c>
      <c r="O217" s="38">
        <f t="shared" si="78"/>
        <v>0</v>
      </c>
      <c r="P217" s="38">
        <f t="shared" si="78"/>
        <v>0</v>
      </c>
      <c r="Q217" s="38">
        <f t="shared" si="78"/>
        <v>0</v>
      </c>
      <c r="R217" s="38">
        <f t="shared" si="78"/>
        <v>0</v>
      </c>
      <c r="S217" s="38">
        <f t="shared" si="78"/>
        <v>0</v>
      </c>
      <c r="T217" s="37">
        <f t="shared" si="78"/>
        <v>0</v>
      </c>
      <c r="U217" s="38">
        <f t="shared" si="78"/>
        <v>0</v>
      </c>
      <c r="V217" s="37">
        <f t="shared" si="78"/>
        <v>0</v>
      </c>
      <c r="W217" s="38">
        <f t="shared" si="78"/>
        <v>0</v>
      </c>
      <c r="X217" s="38">
        <f t="shared" si="78"/>
        <v>0</v>
      </c>
      <c r="Y217" s="38">
        <f t="shared" si="78"/>
        <v>0</v>
      </c>
      <c r="Z217" s="38">
        <f t="shared" si="78"/>
        <v>0</v>
      </c>
      <c r="AA217" s="37">
        <f t="shared" si="78"/>
        <v>0</v>
      </c>
      <c r="AB217" s="37">
        <f t="shared" si="78"/>
        <v>0</v>
      </c>
      <c r="AC217" s="38">
        <f t="shared" si="78"/>
        <v>0</v>
      </c>
      <c r="AD217" s="37">
        <f t="shared" si="78"/>
        <v>0</v>
      </c>
      <c r="AE217" s="38">
        <f t="shared" si="78"/>
        <v>0</v>
      </c>
      <c r="AF217" s="38">
        <f t="shared" si="78"/>
        <v>0</v>
      </c>
      <c r="AG217" s="38">
        <f t="shared" si="78"/>
        <v>0</v>
      </c>
      <c r="AH217" s="37">
        <f t="shared" si="78"/>
        <v>0</v>
      </c>
      <c r="AI217" s="37">
        <f t="shared" si="78"/>
        <v>0</v>
      </c>
      <c r="AJ217" s="39">
        <f t="shared" si="78"/>
        <v>0</v>
      </c>
      <c r="AK217" s="40">
        <f t="shared" si="78"/>
        <v>0</v>
      </c>
      <c r="AL217" s="14"/>
      <c r="AM217" s="14"/>
    </row>
    <row r="218" spans="1:39" s="19" customFormat="1" ht="11.25">
      <c r="A218" s="129"/>
      <c r="B218" s="143" t="s">
        <v>11</v>
      </c>
      <c r="C218" s="159"/>
      <c r="D218" s="183"/>
      <c r="E218" s="129"/>
      <c r="F218" s="129"/>
      <c r="G218" s="25">
        <v>2703</v>
      </c>
      <c r="H218" s="120">
        <v>875</v>
      </c>
      <c r="I218" s="24">
        <v>1462</v>
      </c>
      <c r="J218" s="22">
        <v>366</v>
      </c>
      <c r="K218" s="21">
        <v>0</v>
      </c>
      <c r="L218" s="21">
        <v>0</v>
      </c>
      <c r="M218" s="21">
        <v>0</v>
      </c>
      <c r="N218" s="42">
        <v>0</v>
      </c>
      <c r="O218" s="22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5">
        <v>0</v>
      </c>
      <c r="AL218" s="14"/>
      <c r="AM218" s="14"/>
    </row>
    <row r="219" spans="1:39" s="19" customFormat="1" ht="11.25">
      <c r="A219" s="134"/>
      <c r="B219" s="148" t="s">
        <v>12</v>
      </c>
      <c r="C219" s="164"/>
      <c r="D219" s="188"/>
      <c r="E219" s="134"/>
      <c r="F219" s="134"/>
      <c r="G219" s="108">
        <v>0</v>
      </c>
      <c r="H219" s="214">
        <v>0</v>
      </c>
      <c r="I219" s="60">
        <v>0</v>
      </c>
      <c r="J219" s="44">
        <v>0</v>
      </c>
      <c r="K219" s="21">
        <v>0</v>
      </c>
      <c r="L219" s="21">
        <v>0</v>
      </c>
      <c r="M219" s="21">
        <v>0</v>
      </c>
      <c r="N219" s="42">
        <v>0</v>
      </c>
      <c r="O219" s="22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108">
        <v>0</v>
      </c>
      <c r="AL219" s="14"/>
      <c r="AM219" s="14"/>
    </row>
    <row r="220" spans="1:39" s="35" customFormat="1" ht="45" hidden="1">
      <c r="A220" s="85">
        <v>8</v>
      </c>
      <c r="B220" s="399" t="s">
        <v>95</v>
      </c>
      <c r="C220" s="163" t="s">
        <v>42</v>
      </c>
      <c r="D220" s="185" t="s">
        <v>102</v>
      </c>
      <c r="E220" s="85">
        <v>2012</v>
      </c>
      <c r="F220" s="85">
        <v>2013</v>
      </c>
      <c r="G220" s="40">
        <f>SUM(G221:G222)</f>
        <v>80000</v>
      </c>
      <c r="H220" s="211">
        <f aca="true" t="shared" si="79" ref="H220:AK220">SUM(H221:H222)</f>
        <v>53176</v>
      </c>
      <c r="I220" s="41">
        <f t="shared" si="79"/>
        <v>40000</v>
      </c>
      <c r="J220" s="38">
        <f t="shared" si="79"/>
        <v>40000</v>
      </c>
      <c r="K220" s="38">
        <f t="shared" si="79"/>
        <v>0</v>
      </c>
      <c r="L220" s="38">
        <f t="shared" si="79"/>
        <v>0</v>
      </c>
      <c r="M220" s="37">
        <f t="shared" si="79"/>
        <v>0</v>
      </c>
      <c r="N220" s="39">
        <f t="shared" si="79"/>
        <v>0</v>
      </c>
      <c r="O220" s="38">
        <f t="shared" si="79"/>
        <v>0</v>
      </c>
      <c r="P220" s="38">
        <f t="shared" si="79"/>
        <v>0</v>
      </c>
      <c r="Q220" s="38">
        <f t="shared" si="79"/>
        <v>0</v>
      </c>
      <c r="R220" s="38">
        <f t="shared" si="79"/>
        <v>0</v>
      </c>
      <c r="S220" s="38">
        <f t="shared" si="79"/>
        <v>0</v>
      </c>
      <c r="T220" s="37">
        <f t="shared" si="79"/>
        <v>0</v>
      </c>
      <c r="U220" s="38">
        <f t="shared" si="79"/>
        <v>0</v>
      </c>
      <c r="V220" s="37">
        <f t="shared" si="79"/>
        <v>0</v>
      </c>
      <c r="W220" s="38">
        <f t="shared" si="79"/>
        <v>0</v>
      </c>
      <c r="X220" s="38">
        <f t="shared" si="79"/>
        <v>0</v>
      </c>
      <c r="Y220" s="38">
        <f t="shared" si="79"/>
        <v>0</v>
      </c>
      <c r="Z220" s="38">
        <f t="shared" si="79"/>
        <v>0</v>
      </c>
      <c r="AA220" s="37">
        <f t="shared" si="79"/>
        <v>0</v>
      </c>
      <c r="AB220" s="37">
        <f t="shared" si="79"/>
        <v>0</v>
      </c>
      <c r="AC220" s="38">
        <f t="shared" si="79"/>
        <v>0</v>
      </c>
      <c r="AD220" s="37">
        <f t="shared" si="79"/>
        <v>0</v>
      </c>
      <c r="AE220" s="38">
        <f t="shared" si="79"/>
        <v>0</v>
      </c>
      <c r="AF220" s="38">
        <f t="shared" si="79"/>
        <v>0</v>
      </c>
      <c r="AG220" s="38">
        <f t="shared" si="79"/>
        <v>0</v>
      </c>
      <c r="AH220" s="37">
        <f t="shared" si="79"/>
        <v>0</v>
      </c>
      <c r="AI220" s="37">
        <f t="shared" si="79"/>
        <v>0</v>
      </c>
      <c r="AJ220" s="39">
        <f t="shared" si="79"/>
        <v>0</v>
      </c>
      <c r="AK220" s="40">
        <f t="shared" si="79"/>
        <v>80000</v>
      </c>
      <c r="AL220" s="14"/>
      <c r="AM220" s="14"/>
    </row>
    <row r="221" spans="1:39" s="19" customFormat="1" ht="11.25" hidden="1">
      <c r="A221" s="129"/>
      <c r="B221" s="143" t="s">
        <v>11</v>
      </c>
      <c r="C221" s="159"/>
      <c r="D221" s="183"/>
      <c r="E221" s="129"/>
      <c r="F221" s="129"/>
      <c r="G221" s="25">
        <v>80000</v>
      </c>
      <c r="H221" s="120">
        <v>53176</v>
      </c>
      <c r="I221" s="42">
        <v>40000</v>
      </c>
      <c r="J221" s="22">
        <v>40000</v>
      </c>
      <c r="K221" s="21">
        <v>0</v>
      </c>
      <c r="L221" s="21">
        <v>0</v>
      </c>
      <c r="M221" s="21">
        <v>0</v>
      </c>
      <c r="N221" s="42">
        <v>0</v>
      </c>
      <c r="O221" s="22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5">
        <v>80000</v>
      </c>
      <c r="AL221" s="14"/>
      <c r="AM221" s="14"/>
    </row>
    <row r="222" spans="1:39" s="19" customFormat="1" ht="11.25" hidden="1">
      <c r="A222" s="134"/>
      <c r="B222" s="148" t="s">
        <v>12</v>
      </c>
      <c r="C222" s="164"/>
      <c r="D222" s="188"/>
      <c r="E222" s="134"/>
      <c r="F222" s="134"/>
      <c r="G222" s="108">
        <v>0</v>
      </c>
      <c r="H222" s="214">
        <v>0</v>
      </c>
      <c r="I222" s="45">
        <v>0</v>
      </c>
      <c r="J222" s="44"/>
      <c r="K222" s="21">
        <v>0</v>
      </c>
      <c r="L222" s="21">
        <v>0</v>
      </c>
      <c r="M222" s="21">
        <v>0</v>
      </c>
      <c r="N222" s="42">
        <v>0</v>
      </c>
      <c r="O222" s="22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108">
        <v>0</v>
      </c>
      <c r="AL222" s="14"/>
      <c r="AM222" s="14"/>
    </row>
    <row r="223" spans="1:39" s="19" customFormat="1" ht="24.75" customHeight="1" hidden="1">
      <c r="A223" s="85">
        <v>9</v>
      </c>
      <c r="B223" s="147" t="s">
        <v>45</v>
      </c>
      <c r="C223" s="163" t="s">
        <v>42</v>
      </c>
      <c r="D223" s="192" t="s">
        <v>46</v>
      </c>
      <c r="E223" s="85">
        <v>2012</v>
      </c>
      <c r="F223" s="85">
        <v>2015</v>
      </c>
      <c r="G223" s="40">
        <f>SUM(G224:G225)</f>
        <v>105000</v>
      </c>
      <c r="H223" s="211">
        <f aca="true" t="shared" si="80" ref="H223:AK223">SUM(H224:H225)</f>
        <v>12000</v>
      </c>
      <c r="I223" s="39">
        <f t="shared" si="80"/>
        <v>30000</v>
      </c>
      <c r="J223" s="38">
        <f t="shared" si="80"/>
        <v>30000</v>
      </c>
      <c r="K223" s="38">
        <f t="shared" si="80"/>
        <v>30000</v>
      </c>
      <c r="L223" s="38">
        <f t="shared" si="80"/>
        <v>15000</v>
      </c>
      <c r="M223" s="38">
        <f t="shared" si="80"/>
        <v>0</v>
      </c>
      <c r="N223" s="39">
        <f t="shared" si="80"/>
        <v>0</v>
      </c>
      <c r="O223" s="38">
        <f t="shared" si="80"/>
        <v>0</v>
      </c>
      <c r="P223" s="37">
        <f t="shared" si="80"/>
        <v>0</v>
      </c>
      <c r="Q223" s="38">
        <f t="shared" si="80"/>
        <v>0</v>
      </c>
      <c r="R223" s="38">
        <f t="shared" si="80"/>
        <v>0</v>
      </c>
      <c r="S223" s="38">
        <f t="shared" si="80"/>
        <v>0</v>
      </c>
      <c r="T223" s="37">
        <f t="shared" si="80"/>
        <v>0</v>
      </c>
      <c r="U223" s="38">
        <f t="shared" si="80"/>
        <v>0</v>
      </c>
      <c r="V223" s="37">
        <f t="shared" si="80"/>
        <v>0</v>
      </c>
      <c r="W223" s="38">
        <f t="shared" si="80"/>
        <v>0</v>
      </c>
      <c r="X223" s="38">
        <f t="shared" si="80"/>
        <v>0</v>
      </c>
      <c r="Y223" s="38">
        <f t="shared" si="80"/>
        <v>0</v>
      </c>
      <c r="Z223" s="38">
        <f t="shared" si="80"/>
        <v>0</v>
      </c>
      <c r="AA223" s="38">
        <f t="shared" si="80"/>
        <v>0</v>
      </c>
      <c r="AB223" s="37">
        <f t="shared" si="80"/>
        <v>0</v>
      </c>
      <c r="AC223" s="38">
        <f t="shared" si="80"/>
        <v>0</v>
      </c>
      <c r="AD223" s="37">
        <f t="shared" si="80"/>
        <v>0</v>
      </c>
      <c r="AE223" s="38">
        <f t="shared" si="80"/>
        <v>0</v>
      </c>
      <c r="AF223" s="38">
        <f t="shared" si="80"/>
        <v>0</v>
      </c>
      <c r="AG223" s="38">
        <f t="shared" si="80"/>
        <v>0</v>
      </c>
      <c r="AH223" s="38">
        <f t="shared" si="80"/>
        <v>0</v>
      </c>
      <c r="AI223" s="37">
        <f t="shared" si="80"/>
        <v>0</v>
      </c>
      <c r="AJ223" s="41">
        <f t="shared" si="80"/>
        <v>0</v>
      </c>
      <c r="AK223" s="40">
        <f t="shared" si="80"/>
        <v>0</v>
      </c>
      <c r="AL223" s="14"/>
      <c r="AM223" s="14"/>
    </row>
    <row r="224" spans="1:39" s="19" customFormat="1" ht="11.25" hidden="1">
      <c r="A224" s="129"/>
      <c r="B224" s="143" t="s">
        <v>11</v>
      </c>
      <c r="C224" s="159"/>
      <c r="D224" s="183"/>
      <c r="E224" s="129"/>
      <c r="F224" s="129"/>
      <c r="G224" s="25">
        <v>105000</v>
      </c>
      <c r="H224" s="120">
        <v>12000</v>
      </c>
      <c r="I224" s="24">
        <v>30000</v>
      </c>
      <c r="J224" s="22">
        <v>30000</v>
      </c>
      <c r="K224" s="22">
        <v>30000</v>
      </c>
      <c r="L224" s="22">
        <v>15000</v>
      </c>
      <c r="M224" s="21">
        <v>0</v>
      </c>
      <c r="N224" s="42">
        <v>0</v>
      </c>
      <c r="O224" s="22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5">
        <v>0</v>
      </c>
      <c r="AL224" s="14"/>
      <c r="AM224" s="14"/>
    </row>
    <row r="225" spans="1:39" s="19" customFormat="1" ht="11.25" hidden="1">
      <c r="A225" s="130"/>
      <c r="B225" s="144" t="s">
        <v>12</v>
      </c>
      <c r="C225" s="160"/>
      <c r="D225" s="184"/>
      <c r="E225" s="130"/>
      <c r="F225" s="130"/>
      <c r="G225" s="30">
        <v>0</v>
      </c>
      <c r="H225" s="209">
        <v>0</v>
      </c>
      <c r="I225" s="29">
        <v>0</v>
      </c>
      <c r="J225" s="28">
        <v>0</v>
      </c>
      <c r="K225" s="28">
        <v>0</v>
      </c>
      <c r="L225" s="28">
        <v>0</v>
      </c>
      <c r="M225" s="21">
        <v>0</v>
      </c>
      <c r="N225" s="42">
        <v>0</v>
      </c>
      <c r="O225" s="22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30">
        <v>0</v>
      </c>
      <c r="AL225" s="14"/>
      <c r="AM225" s="14"/>
    </row>
    <row r="226" spans="1:39" s="35" customFormat="1" ht="28.5" customHeight="1">
      <c r="A226" s="85">
        <v>10</v>
      </c>
      <c r="B226" s="147" t="s">
        <v>111</v>
      </c>
      <c r="C226" s="172" t="s">
        <v>47</v>
      </c>
      <c r="D226" s="193" t="s">
        <v>46</v>
      </c>
      <c r="E226" s="85">
        <v>2004</v>
      </c>
      <c r="F226" s="85">
        <v>2029</v>
      </c>
      <c r="G226" s="40">
        <f>SUM(G227:G228)</f>
        <v>205198295</v>
      </c>
      <c r="H226" s="211">
        <f aca="true" t="shared" si="81" ref="H226:AK226">SUM(H227:H228)</f>
        <v>8189550</v>
      </c>
      <c r="I226" s="41">
        <f t="shared" si="81"/>
        <v>19346712</v>
      </c>
      <c r="J226" s="38">
        <f t="shared" si="81"/>
        <v>19680794</v>
      </c>
      <c r="K226" s="38">
        <f t="shared" si="81"/>
        <v>18481962</v>
      </c>
      <c r="L226" s="38">
        <f t="shared" si="81"/>
        <v>16740951</v>
      </c>
      <c r="M226" s="38">
        <f t="shared" si="81"/>
        <v>16063304</v>
      </c>
      <c r="N226" s="39">
        <f t="shared" si="81"/>
        <v>14397060</v>
      </c>
      <c r="O226" s="38">
        <f t="shared" si="81"/>
        <v>12625040.76</v>
      </c>
      <c r="P226" s="38">
        <f t="shared" si="81"/>
        <v>10865628.13</v>
      </c>
      <c r="Q226" s="38">
        <f t="shared" si="81"/>
        <v>9121796.65</v>
      </c>
      <c r="R226" s="38">
        <f t="shared" si="81"/>
        <v>7345535.75</v>
      </c>
      <c r="S226" s="38">
        <f t="shared" si="81"/>
        <v>5645082.72</v>
      </c>
      <c r="T226" s="37">
        <f t="shared" si="81"/>
        <v>4302536.53</v>
      </c>
      <c r="U226" s="38">
        <f t="shared" si="81"/>
        <v>3485769.86</v>
      </c>
      <c r="V226" s="37">
        <f t="shared" si="81"/>
        <v>2724567.45</v>
      </c>
      <c r="W226" s="38">
        <f t="shared" si="81"/>
        <v>2023117.16</v>
      </c>
      <c r="X226" s="38">
        <f t="shared" si="81"/>
        <v>1471803.85</v>
      </c>
      <c r="Y226" s="38">
        <f t="shared" si="81"/>
        <v>1022691.01</v>
      </c>
      <c r="Z226" s="38">
        <f t="shared" si="81"/>
        <v>569010.44</v>
      </c>
      <c r="AA226" s="38">
        <f t="shared" si="81"/>
        <v>0</v>
      </c>
      <c r="AB226" s="37">
        <f t="shared" si="81"/>
        <v>0</v>
      </c>
      <c r="AC226" s="38">
        <f t="shared" si="81"/>
        <v>0</v>
      </c>
      <c r="AD226" s="37">
        <f t="shared" si="81"/>
        <v>0</v>
      </c>
      <c r="AE226" s="38">
        <f t="shared" si="81"/>
        <v>0</v>
      </c>
      <c r="AF226" s="38">
        <f t="shared" si="81"/>
        <v>0</v>
      </c>
      <c r="AG226" s="38">
        <f t="shared" si="81"/>
        <v>0</v>
      </c>
      <c r="AH226" s="38">
        <f t="shared" si="81"/>
        <v>0</v>
      </c>
      <c r="AI226" s="37">
        <f t="shared" si="81"/>
        <v>0</v>
      </c>
      <c r="AJ226" s="41">
        <f t="shared" si="81"/>
        <v>0</v>
      </c>
      <c r="AK226" s="40">
        <f t="shared" si="81"/>
        <v>78430819.7</v>
      </c>
      <c r="AL226" s="14"/>
      <c r="AM226" s="14"/>
    </row>
    <row r="227" spans="1:39" s="19" customFormat="1" ht="11.25">
      <c r="A227" s="129"/>
      <c r="B227" s="143" t="s">
        <v>11</v>
      </c>
      <c r="C227" s="159"/>
      <c r="D227" s="183"/>
      <c r="E227" s="129"/>
      <c r="F227" s="129"/>
      <c r="G227" s="111">
        <v>205198295</v>
      </c>
      <c r="H227" s="120">
        <v>8189550</v>
      </c>
      <c r="I227" s="331">
        <v>19346712</v>
      </c>
      <c r="J227" s="75">
        <v>19680794</v>
      </c>
      <c r="K227" s="75">
        <v>18481962</v>
      </c>
      <c r="L227" s="75">
        <v>16740951</v>
      </c>
      <c r="M227" s="75">
        <v>16063304</v>
      </c>
      <c r="N227" s="349">
        <v>14397060</v>
      </c>
      <c r="O227" s="75">
        <v>12625040.76</v>
      </c>
      <c r="P227" s="75">
        <v>10865628.13</v>
      </c>
      <c r="Q227" s="75">
        <v>9121796.65</v>
      </c>
      <c r="R227" s="75">
        <v>7345535.75</v>
      </c>
      <c r="S227" s="75">
        <v>5645082.72</v>
      </c>
      <c r="T227" s="75">
        <v>4302536.53</v>
      </c>
      <c r="U227" s="382">
        <v>3485769.86</v>
      </c>
      <c r="V227" s="74">
        <v>2724567.45</v>
      </c>
      <c r="W227" s="75">
        <v>2023117.16</v>
      </c>
      <c r="X227" s="75">
        <v>1471803.85</v>
      </c>
      <c r="Y227" s="75">
        <v>1022691.01</v>
      </c>
      <c r="Z227" s="75">
        <v>569010.44</v>
      </c>
      <c r="AA227" s="22">
        <v>0</v>
      </c>
      <c r="AB227" s="21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1">
        <v>0</v>
      </c>
      <c r="AJ227" s="24">
        <v>0</v>
      </c>
      <c r="AK227" s="25">
        <v>78430819.7</v>
      </c>
      <c r="AL227" s="14">
        <f>SUM(I227:Z227)</f>
        <v>165913363.30999997</v>
      </c>
      <c r="AM227" s="14"/>
    </row>
    <row r="228" spans="1:39" s="19" customFormat="1" ht="11.25">
      <c r="A228" s="130"/>
      <c r="B228" s="144" t="s">
        <v>12</v>
      </c>
      <c r="C228" s="160"/>
      <c r="D228" s="184"/>
      <c r="E228" s="130"/>
      <c r="F228" s="130"/>
      <c r="G228" s="30">
        <v>0</v>
      </c>
      <c r="H228" s="209">
        <v>0</v>
      </c>
      <c r="I228" s="29">
        <v>0</v>
      </c>
      <c r="J228" s="28">
        <v>0</v>
      </c>
      <c r="K228" s="28"/>
      <c r="L228" s="28"/>
      <c r="M228" s="28"/>
      <c r="N228" s="320"/>
      <c r="O228" s="28"/>
      <c r="P228" s="28"/>
      <c r="Q228" s="28"/>
      <c r="R228" s="28"/>
      <c r="S228" s="28"/>
      <c r="T228" s="27"/>
      <c r="U228" s="28"/>
      <c r="V228" s="27"/>
      <c r="W228" s="28"/>
      <c r="X228" s="28"/>
      <c r="Y228" s="28"/>
      <c r="Z228" s="28"/>
      <c r="AA228" s="28"/>
      <c r="AB228" s="27"/>
      <c r="AC228" s="28"/>
      <c r="AD228" s="27"/>
      <c r="AE228" s="28"/>
      <c r="AF228" s="28"/>
      <c r="AG228" s="28"/>
      <c r="AH228" s="28"/>
      <c r="AI228" s="27"/>
      <c r="AJ228" s="29"/>
      <c r="AK228" s="30">
        <v>0</v>
      </c>
      <c r="AL228" s="14"/>
      <c r="AM228" s="14"/>
    </row>
    <row r="229" spans="1:39" s="19" customFormat="1" ht="45" hidden="1">
      <c r="A229" s="85">
        <v>11</v>
      </c>
      <c r="B229" s="399" t="s">
        <v>49</v>
      </c>
      <c r="C229" s="163" t="s">
        <v>42</v>
      </c>
      <c r="D229" s="185" t="s">
        <v>50</v>
      </c>
      <c r="E229" s="85">
        <v>2012</v>
      </c>
      <c r="F229" s="85">
        <v>2013</v>
      </c>
      <c r="G229" s="40">
        <f>SUM(G230:G231)</f>
        <v>1500000</v>
      </c>
      <c r="H229" s="211">
        <f aca="true" t="shared" si="82" ref="H229:AK229">SUM(H230:H231)</f>
        <v>797878</v>
      </c>
      <c r="I229" s="41">
        <f t="shared" si="82"/>
        <v>750000</v>
      </c>
      <c r="J229" s="38">
        <f t="shared" si="82"/>
        <v>750000</v>
      </c>
      <c r="K229" s="38">
        <f t="shared" si="82"/>
        <v>0</v>
      </c>
      <c r="L229" s="38">
        <f t="shared" si="82"/>
        <v>0</v>
      </c>
      <c r="M229" s="38">
        <f t="shared" si="82"/>
        <v>0</v>
      </c>
      <c r="N229" s="39">
        <f t="shared" si="82"/>
        <v>0</v>
      </c>
      <c r="O229" s="38">
        <f t="shared" si="82"/>
        <v>0</v>
      </c>
      <c r="P229" s="38">
        <f t="shared" si="82"/>
        <v>0</v>
      </c>
      <c r="Q229" s="38">
        <f t="shared" si="82"/>
        <v>0</v>
      </c>
      <c r="R229" s="38">
        <f t="shared" si="82"/>
        <v>0</v>
      </c>
      <c r="S229" s="38">
        <f t="shared" si="82"/>
        <v>0</v>
      </c>
      <c r="T229" s="37">
        <f t="shared" si="82"/>
        <v>0</v>
      </c>
      <c r="U229" s="38">
        <f t="shared" si="82"/>
        <v>0</v>
      </c>
      <c r="V229" s="37">
        <f t="shared" si="82"/>
        <v>0</v>
      </c>
      <c r="W229" s="38">
        <f t="shared" si="82"/>
        <v>0</v>
      </c>
      <c r="X229" s="38">
        <f t="shared" si="82"/>
        <v>0</v>
      </c>
      <c r="Y229" s="38">
        <f t="shared" si="82"/>
        <v>0</v>
      </c>
      <c r="Z229" s="38">
        <f t="shared" si="82"/>
        <v>0</v>
      </c>
      <c r="AA229" s="38">
        <f t="shared" si="82"/>
        <v>0</v>
      </c>
      <c r="AB229" s="37">
        <f t="shared" si="82"/>
        <v>0</v>
      </c>
      <c r="AC229" s="38">
        <f t="shared" si="82"/>
        <v>0</v>
      </c>
      <c r="AD229" s="37">
        <f t="shared" si="82"/>
        <v>0</v>
      </c>
      <c r="AE229" s="38">
        <f t="shared" si="82"/>
        <v>0</v>
      </c>
      <c r="AF229" s="38">
        <f t="shared" si="82"/>
        <v>0</v>
      </c>
      <c r="AG229" s="38">
        <f t="shared" si="82"/>
        <v>0</v>
      </c>
      <c r="AH229" s="38">
        <f t="shared" si="82"/>
        <v>0</v>
      </c>
      <c r="AI229" s="37">
        <f t="shared" si="82"/>
        <v>0</v>
      </c>
      <c r="AJ229" s="41">
        <f t="shared" si="82"/>
        <v>0</v>
      </c>
      <c r="AK229" s="40">
        <f t="shared" si="82"/>
        <v>1500000</v>
      </c>
      <c r="AL229" s="14"/>
      <c r="AM229" s="14"/>
    </row>
    <row r="230" spans="1:39" s="19" customFormat="1" ht="11.25" hidden="1">
      <c r="A230" s="129"/>
      <c r="B230" s="143" t="s">
        <v>11</v>
      </c>
      <c r="C230" s="159"/>
      <c r="D230" s="183"/>
      <c r="E230" s="129"/>
      <c r="F230" s="129"/>
      <c r="G230" s="25">
        <v>1500000</v>
      </c>
      <c r="H230" s="120">
        <v>797878</v>
      </c>
      <c r="I230" s="24">
        <v>750000</v>
      </c>
      <c r="J230" s="22">
        <v>750000</v>
      </c>
      <c r="K230" s="22">
        <v>0</v>
      </c>
      <c r="L230" s="22">
        <v>0</v>
      </c>
      <c r="M230" s="22">
        <v>0</v>
      </c>
      <c r="N230" s="24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1">
        <v>0</v>
      </c>
      <c r="U230" s="22">
        <v>0</v>
      </c>
      <c r="V230" s="21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5">
        <v>1500000</v>
      </c>
      <c r="AL230" s="14"/>
      <c r="AM230" s="14"/>
    </row>
    <row r="231" spans="1:39" s="19" customFormat="1" ht="11.25" hidden="1">
      <c r="A231" s="130"/>
      <c r="B231" s="144" t="s">
        <v>12</v>
      </c>
      <c r="C231" s="160"/>
      <c r="D231" s="184"/>
      <c r="E231" s="130"/>
      <c r="F231" s="130"/>
      <c r="G231" s="30">
        <v>0</v>
      </c>
      <c r="H231" s="209">
        <v>0</v>
      </c>
      <c r="I231" s="29">
        <v>0</v>
      </c>
      <c r="J231" s="28">
        <v>0</v>
      </c>
      <c r="K231" s="28">
        <v>0</v>
      </c>
      <c r="L231" s="28">
        <v>0</v>
      </c>
      <c r="M231" s="28">
        <v>0</v>
      </c>
      <c r="N231" s="24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1">
        <v>0</v>
      </c>
      <c r="U231" s="22">
        <v>0</v>
      </c>
      <c r="V231" s="21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30">
        <v>0</v>
      </c>
      <c r="AL231" s="14"/>
      <c r="AM231" s="14"/>
    </row>
    <row r="232" spans="1:39" s="19" customFormat="1" ht="46.5" customHeight="1" hidden="1">
      <c r="A232" s="85">
        <v>12</v>
      </c>
      <c r="B232" s="399" t="s">
        <v>51</v>
      </c>
      <c r="C232" s="163" t="s">
        <v>42</v>
      </c>
      <c r="D232" s="185" t="s">
        <v>50</v>
      </c>
      <c r="E232" s="85">
        <v>2011</v>
      </c>
      <c r="F232" s="85">
        <v>2013</v>
      </c>
      <c r="G232" s="40">
        <f>SUM(G233:G234)</f>
        <v>1079421</v>
      </c>
      <c r="H232" s="211">
        <f aca="true" t="shared" si="83" ref="H232:AK232">SUM(H233:H234)</f>
        <v>844500</v>
      </c>
      <c r="I232" s="41">
        <f t="shared" si="83"/>
        <v>486782</v>
      </c>
      <c r="J232" s="38">
        <f t="shared" si="83"/>
        <v>486782</v>
      </c>
      <c r="K232" s="38">
        <f t="shared" si="83"/>
        <v>0</v>
      </c>
      <c r="L232" s="38">
        <f t="shared" si="83"/>
        <v>0</v>
      </c>
      <c r="M232" s="38">
        <f t="shared" si="83"/>
        <v>0</v>
      </c>
      <c r="N232" s="39">
        <f t="shared" si="83"/>
        <v>0</v>
      </c>
      <c r="O232" s="38">
        <f t="shared" si="83"/>
        <v>0</v>
      </c>
      <c r="P232" s="38">
        <f t="shared" si="83"/>
        <v>0</v>
      </c>
      <c r="Q232" s="38">
        <f t="shared" si="83"/>
        <v>0</v>
      </c>
      <c r="R232" s="38">
        <f t="shared" si="83"/>
        <v>0</v>
      </c>
      <c r="S232" s="38">
        <f t="shared" si="83"/>
        <v>0</v>
      </c>
      <c r="T232" s="37">
        <f t="shared" si="83"/>
        <v>0</v>
      </c>
      <c r="U232" s="38">
        <f t="shared" si="83"/>
        <v>0</v>
      </c>
      <c r="V232" s="37">
        <f t="shared" si="83"/>
        <v>0</v>
      </c>
      <c r="W232" s="38">
        <f t="shared" si="83"/>
        <v>0</v>
      </c>
      <c r="X232" s="38">
        <f t="shared" si="83"/>
        <v>0</v>
      </c>
      <c r="Y232" s="38">
        <f t="shared" si="83"/>
        <v>0</v>
      </c>
      <c r="Z232" s="38">
        <f t="shared" si="83"/>
        <v>0</v>
      </c>
      <c r="AA232" s="38">
        <f t="shared" si="83"/>
        <v>0</v>
      </c>
      <c r="AB232" s="37">
        <f t="shared" si="83"/>
        <v>0</v>
      </c>
      <c r="AC232" s="38">
        <f t="shared" si="83"/>
        <v>0</v>
      </c>
      <c r="AD232" s="37">
        <f t="shared" si="83"/>
        <v>0</v>
      </c>
      <c r="AE232" s="38">
        <f t="shared" si="83"/>
        <v>0</v>
      </c>
      <c r="AF232" s="38">
        <f t="shared" si="83"/>
        <v>0</v>
      </c>
      <c r="AG232" s="38">
        <f t="shared" si="83"/>
        <v>0</v>
      </c>
      <c r="AH232" s="38">
        <f t="shared" si="83"/>
        <v>0</v>
      </c>
      <c r="AI232" s="37">
        <f t="shared" si="83"/>
        <v>0</v>
      </c>
      <c r="AJ232" s="41">
        <f t="shared" si="83"/>
        <v>0</v>
      </c>
      <c r="AK232" s="40">
        <f t="shared" si="83"/>
        <v>0</v>
      </c>
      <c r="AL232" s="14"/>
      <c r="AM232" s="14"/>
    </row>
    <row r="233" spans="1:39" s="19" customFormat="1" ht="11.25" hidden="1">
      <c r="A233" s="129"/>
      <c r="B233" s="143" t="s">
        <v>11</v>
      </c>
      <c r="C233" s="159"/>
      <c r="D233" s="183"/>
      <c r="E233" s="129"/>
      <c r="F233" s="129"/>
      <c r="G233" s="25">
        <v>1079421</v>
      </c>
      <c r="H233" s="120">
        <v>844500</v>
      </c>
      <c r="I233" s="24">
        <v>486782</v>
      </c>
      <c r="J233" s="22">
        <v>486782</v>
      </c>
      <c r="K233" s="22">
        <v>0</v>
      </c>
      <c r="L233" s="22">
        <v>0</v>
      </c>
      <c r="M233" s="22">
        <v>0</v>
      </c>
      <c r="N233" s="24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5">
        <v>0</v>
      </c>
      <c r="AL233" s="14"/>
      <c r="AM233" s="14"/>
    </row>
    <row r="234" spans="1:39" s="19" customFormat="1" ht="11.25" hidden="1">
      <c r="A234" s="130"/>
      <c r="B234" s="144" t="s">
        <v>12</v>
      </c>
      <c r="C234" s="160"/>
      <c r="D234" s="184"/>
      <c r="E234" s="130"/>
      <c r="F234" s="130"/>
      <c r="G234" s="30">
        <v>0</v>
      </c>
      <c r="H234" s="209">
        <v>0</v>
      </c>
      <c r="I234" s="29">
        <v>0</v>
      </c>
      <c r="J234" s="28">
        <v>0</v>
      </c>
      <c r="K234" s="28">
        <v>0</v>
      </c>
      <c r="L234" s="22">
        <v>0</v>
      </c>
      <c r="M234" s="22">
        <v>0</v>
      </c>
      <c r="N234" s="24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30">
        <v>0</v>
      </c>
      <c r="AL234" s="14"/>
      <c r="AM234" s="14"/>
    </row>
    <row r="235" spans="1:39" s="19" customFormat="1" ht="43.5" customHeight="1" hidden="1">
      <c r="A235" s="85">
        <v>13</v>
      </c>
      <c r="B235" s="405" t="s">
        <v>52</v>
      </c>
      <c r="C235" s="163" t="s">
        <v>53</v>
      </c>
      <c r="D235" s="194" t="s">
        <v>54</v>
      </c>
      <c r="E235" s="85">
        <v>2011</v>
      </c>
      <c r="F235" s="85">
        <v>2014</v>
      </c>
      <c r="G235" s="40">
        <f>SUM(G236:G237)</f>
        <v>94950</v>
      </c>
      <c r="H235" s="211">
        <f aca="true" t="shared" si="84" ref="H235:AK235">SUM(H236:H237)</f>
        <v>16800</v>
      </c>
      <c r="I235" s="41">
        <f t="shared" si="84"/>
        <v>28900</v>
      </c>
      <c r="J235" s="38">
        <f t="shared" si="84"/>
        <v>35450</v>
      </c>
      <c r="K235" s="38">
        <f t="shared" si="84"/>
        <v>13800</v>
      </c>
      <c r="L235" s="38">
        <f t="shared" si="84"/>
        <v>0</v>
      </c>
      <c r="M235" s="38">
        <f t="shared" si="84"/>
        <v>0</v>
      </c>
      <c r="N235" s="39">
        <f t="shared" si="84"/>
        <v>0</v>
      </c>
      <c r="O235" s="38">
        <f t="shared" si="84"/>
        <v>0</v>
      </c>
      <c r="P235" s="38">
        <f t="shared" si="84"/>
        <v>0</v>
      </c>
      <c r="Q235" s="38">
        <f t="shared" si="84"/>
        <v>0</v>
      </c>
      <c r="R235" s="38">
        <f t="shared" si="84"/>
        <v>0</v>
      </c>
      <c r="S235" s="38">
        <f t="shared" si="84"/>
        <v>0</v>
      </c>
      <c r="T235" s="37">
        <f t="shared" si="84"/>
        <v>0</v>
      </c>
      <c r="U235" s="38">
        <f t="shared" si="84"/>
        <v>0</v>
      </c>
      <c r="V235" s="37">
        <f t="shared" si="84"/>
        <v>0</v>
      </c>
      <c r="W235" s="38">
        <f t="shared" si="84"/>
        <v>0</v>
      </c>
      <c r="X235" s="38">
        <f t="shared" si="84"/>
        <v>0</v>
      </c>
      <c r="Y235" s="38">
        <f t="shared" si="84"/>
        <v>0</v>
      </c>
      <c r="Z235" s="38">
        <f t="shared" si="84"/>
        <v>0</v>
      </c>
      <c r="AA235" s="38">
        <f t="shared" si="84"/>
        <v>0</v>
      </c>
      <c r="AB235" s="37">
        <f t="shared" si="84"/>
        <v>0</v>
      </c>
      <c r="AC235" s="38">
        <f t="shared" si="84"/>
        <v>0</v>
      </c>
      <c r="AD235" s="37">
        <f t="shared" si="84"/>
        <v>0</v>
      </c>
      <c r="AE235" s="38">
        <f t="shared" si="84"/>
        <v>0</v>
      </c>
      <c r="AF235" s="38">
        <f t="shared" si="84"/>
        <v>0</v>
      </c>
      <c r="AG235" s="38">
        <f t="shared" si="84"/>
        <v>0</v>
      </c>
      <c r="AH235" s="38">
        <f t="shared" si="84"/>
        <v>0</v>
      </c>
      <c r="AI235" s="37">
        <f t="shared" si="84"/>
        <v>0</v>
      </c>
      <c r="AJ235" s="41">
        <f t="shared" si="84"/>
        <v>0</v>
      </c>
      <c r="AK235" s="40">
        <f t="shared" si="84"/>
        <v>0</v>
      </c>
      <c r="AL235" s="14"/>
      <c r="AM235" s="14"/>
    </row>
    <row r="236" spans="1:39" s="19" customFormat="1" ht="11.25" hidden="1">
      <c r="A236" s="129"/>
      <c r="B236" s="143" t="s">
        <v>11</v>
      </c>
      <c r="C236" s="159"/>
      <c r="D236" s="183" t="s">
        <v>55</v>
      </c>
      <c r="E236" s="129"/>
      <c r="F236" s="129"/>
      <c r="G236" s="25">
        <v>94950</v>
      </c>
      <c r="H236" s="120">
        <v>16800</v>
      </c>
      <c r="I236" s="24">
        <v>28900</v>
      </c>
      <c r="J236" s="22">
        <v>35450</v>
      </c>
      <c r="K236" s="22">
        <v>13800</v>
      </c>
      <c r="L236" s="22">
        <v>0</v>
      </c>
      <c r="M236" s="22">
        <v>0</v>
      </c>
      <c r="N236" s="24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1">
        <v>0</v>
      </c>
      <c r="U236" s="22">
        <v>0</v>
      </c>
      <c r="V236" s="21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5">
        <v>0</v>
      </c>
      <c r="AL236" s="14"/>
      <c r="AM236" s="14"/>
    </row>
    <row r="237" spans="1:39" s="19" customFormat="1" ht="11.25" hidden="1">
      <c r="A237" s="130"/>
      <c r="B237" s="144" t="s">
        <v>12</v>
      </c>
      <c r="C237" s="160"/>
      <c r="D237" s="184"/>
      <c r="E237" s="130"/>
      <c r="F237" s="130"/>
      <c r="G237" s="30">
        <v>0</v>
      </c>
      <c r="H237" s="209">
        <v>0</v>
      </c>
      <c r="I237" s="29">
        <v>0</v>
      </c>
      <c r="J237" s="28">
        <v>0</v>
      </c>
      <c r="K237" s="28">
        <v>0</v>
      </c>
      <c r="L237" s="22">
        <v>0</v>
      </c>
      <c r="M237" s="22">
        <v>0</v>
      </c>
      <c r="N237" s="24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1">
        <v>0</v>
      </c>
      <c r="U237" s="22">
        <v>0</v>
      </c>
      <c r="V237" s="21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30">
        <v>0</v>
      </c>
      <c r="AL237" s="14"/>
      <c r="AM237" s="14"/>
    </row>
    <row r="238" spans="1:39" s="35" customFormat="1" ht="45">
      <c r="A238" s="85">
        <v>14</v>
      </c>
      <c r="B238" s="399" t="s">
        <v>56</v>
      </c>
      <c r="C238" s="163" t="s">
        <v>53</v>
      </c>
      <c r="D238" s="194" t="s">
        <v>54</v>
      </c>
      <c r="E238" s="85">
        <v>2010</v>
      </c>
      <c r="F238" s="85">
        <v>2020</v>
      </c>
      <c r="G238" s="40">
        <f>SUM(G239:G240)</f>
        <v>59366</v>
      </c>
      <c r="H238" s="211">
        <f aca="true" t="shared" si="85" ref="H238:AK238">SUM(H239:H240)</f>
        <v>6200</v>
      </c>
      <c r="I238" s="41">
        <f t="shared" si="85"/>
        <v>6200</v>
      </c>
      <c r="J238" s="38">
        <f t="shared" si="85"/>
        <v>6200</v>
      </c>
      <c r="K238" s="38">
        <f t="shared" si="85"/>
        <v>6200</v>
      </c>
      <c r="L238" s="38">
        <f t="shared" si="85"/>
        <v>6200</v>
      </c>
      <c r="M238" s="38">
        <f t="shared" si="85"/>
        <v>6200</v>
      </c>
      <c r="N238" s="39">
        <f t="shared" si="85"/>
        <v>6200</v>
      </c>
      <c r="O238" s="38">
        <f t="shared" si="85"/>
        <v>6200</v>
      </c>
      <c r="P238" s="38">
        <f t="shared" si="85"/>
        <v>6200</v>
      </c>
      <c r="Q238" s="38">
        <f t="shared" si="85"/>
        <v>4166</v>
      </c>
      <c r="R238" s="38">
        <f t="shared" si="85"/>
        <v>0</v>
      </c>
      <c r="S238" s="38">
        <f t="shared" si="85"/>
        <v>0</v>
      </c>
      <c r="T238" s="37">
        <f t="shared" si="85"/>
        <v>0</v>
      </c>
      <c r="U238" s="38">
        <f t="shared" si="85"/>
        <v>0</v>
      </c>
      <c r="V238" s="37">
        <f t="shared" si="85"/>
        <v>0</v>
      </c>
      <c r="W238" s="38">
        <f t="shared" si="85"/>
        <v>0</v>
      </c>
      <c r="X238" s="38">
        <f t="shared" si="85"/>
        <v>0</v>
      </c>
      <c r="Y238" s="38">
        <f t="shared" si="85"/>
        <v>0</v>
      </c>
      <c r="Z238" s="38">
        <f t="shared" si="85"/>
        <v>0</v>
      </c>
      <c r="AA238" s="38">
        <f t="shared" si="85"/>
        <v>0</v>
      </c>
      <c r="AB238" s="37">
        <f t="shared" si="85"/>
        <v>0</v>
      </c>
      <c r="AC238" s="38">
        <f t="shared" si="85"/>
        <v>0</v>
      </c>
      <c r="AD238" s="37">
        <f t="shared" si="85"/>
        <v>0</v>
      </c>
      <c r="AE238" s="38">
        <f t="shared" si="85"/>
        <v>0</v>
      </c>
      <c r="AF238" s="38">
        <f t="shared" si="85"/>
        <v>0</v>
      </c>
      <c r="AG238" s="38">
        <f t="shared" si="85"/>
        <v>0</v>
      </c>
      <c r="AH238" s="38">
        <f t="shared" si="85"/>
        <v>0</v>
      </c>
      <c r="AI238" s="37">
        <f t="shared" si="85"/>
        <v>0</v>
      </c>
      <c r="AJ238" s="41">
        <f t="shared" si="85"/>
        <v>0</v>
      </c>
      <c r="AK238" s="40">
        <f t="shared" si="85"/>
        <v>0</v>
      </c>
      <c r="AL238" s="14"/>
      <c r="AM238" s="14"/>
    </row>
    <row r="239" spans="1:39" s="19" customFormat="1" ht="11.25">
      <c r="A239" s="129"/>
      <c r="B239" s="143" t="s">
        <v>11</v>
      </c>
      <c r="C239" s="159"/>
      <c r="D239" s="183"/>
      <c r="E239" s="129"/>
      <c r="F239" s="129"/>
      <c r="G239" s="25">
        <v>59366</v>
      </c>
      <c r="H239" s="120">
        <v>6200</v>
      </c>
      <c r="I239" s="24">
        <v>6200</v>
      </c>
      <c r="J239" s="22">
        <v>6200</v>
      </c>
      <c r="K239" s="22">
        <v>6200</v>
      </c>
      <c r="L239" s="22">
        <v>6200</v>
      </c>
      <c r="M239" s="22">
        <v>6200</v>
      </c>
      <c r="N239" s="42">
        <v>6200</v>
      </c>
      <c r="O239" s="22">
        <v>6200</v>
      </c>
      <c r="P239" s="22">
        <v>6200</v>
      </c>
      <c r="Q239" s="22">
        <v>4166</v>
      </c>
      <c r="R239" s="22">
        <v>0</v>
      </c>
      <c r="S239" s="22">
        <v>0</v>
      </c>
      <c r="T239" s="21">
        <v>0</v>
      </c>
      <c r="U239" s="22">
        <v>0</v>
      </c>
      <c r="V239" s="21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5">
        <v>0</v>
      </c>
      <c r="AL239" s="14"/>
      <c r="AM239" s="14"/>
    </row>
    <row r="240" spans="1:39" s="19" customFormat="1" ht="12" thickBot="1">
      <c r="A240" s="130"/>
      <c r="B240" s="144" t="s">
        <v>12</v>
      </c>
      <c r="C240" s="160"/>
      <c r="D240" s="184"/>
      <c r="E240" s="130"/>
      <c r="F240" s="130"/>
      <c r="G240" s="30">
        <v>0</v>
      </c>
      <c r="H240" s="209">
        <v>0</v>
      </c>
      <c r="I240" s="29">
        <v>0</v>
      </c>
      <c r="J240" s="28">
        <v>0</v>
      </c>
      <c r="K240" s="28">
        <v>0</v>
      </c>
      <c r="L240" s="28">
        <v>0</v>
      </c>
      <c r="M240" s="28">
        <v>0</v>
      </c>
      <c r="N240" s="320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7">
        <v>0</v>
      </c>
      <c r="U240" s="28">
        <v>0</v>
      </c>
      <c r="V240" s="27">
        <v>0</v>
      </c>
      <c r="W240" s="28">
        <v>0</v>
      </c>
      <c r="X240" s="28">
        <v>0</v>
      </c>
      <c r="Y240" s="28">
        <v>0</v>
      </c>
      <c r="Z240" s="27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7">
        <v>0</v>
      </c>
      <c r="AI240" s="28">
        <v>0</v>
      </c>
      <c r="AJ240" s="28">
        <v>0</v>
      </c>
      <c r="AK240" s="30">
        <v>0</v>
      </c>
      <c r="AL240" s="14"/>
      <c r="AM240" s="14"/>
    </row>
    <row r="241" spans="1:39" s="19" customFormat="1" ht="56.25">
      <c r="A241" s="132">
        <v>15</v>
      </c>
      <c r="B241" s="426" t="s">
        <v>217</v>
      </c>
      <c r="C241" s="140" t="s">
        <v>58</v>
      </c>
      <c r="D241" s="190" t="s">
        <v>59</v>
      </c>
      <c r="E241" s="132">
        <v>2010</v>
      </c>
      <c r="F241" s="132">
        <v>2012</v>
      </c>
      <c r="G241" s="53">
        <f>G242+G243</f>
        <v>2970000</v>
      </c>
      <c r="H241" s="53">
        <f aca="true" t="shared" si="86" ref="H241:AK241">H242+H243</f>
        <v>0</v>
      </c>
      <c r="I241" s="354">
        <f t="shared" si="86"/>
        <v>295680</v>
      </c>
      <c r="J241" s="118">
        <f t="shared" si="86"/>
        <v>0</v>
      </c>
      <c r="K241" s="31">
        <f t="shared" si="86"/>
        <v>0</v>
      </c>
      <c r="L241" s="118">
        <f t="shared" si="86"/>
        <v>0</v>
      </c>
      <c r="M241" s="118">
        <f t="shared" si="86"/>
        <v>0</v>
      </c>
      <c r="N241" s="118">
        <f t="shared" si="86"/>
        <v>0</v>
      </c>
      <c r="O241" s="118">
        <f t="shared" si="86"/>
        <v>0</v>
      </c>
      <c r="P241" s="118">
        <f t="shared" si="86"/>
        <v>0</v>
      </c>
      <c r="Q241" s="118">
        <f t="shared" si="86"/>
        <v>0</v>
      </c>
      <c r="R241" s="118">
        <f t="shared" si="86"/>
        <v>0</v>
      </c>
      <c r="S241" s="118">
        <f t="shared" si="86"/>
        <v>0</v>
      </c>
      <c r="T241" s="118">
        <f t="shared" si="86"/>
        <v>0</v>
      </c>
      <c r="U241" s="118">
        <f t="shared" si="86"/>
        <v>0</v>
      </c>
      <c r="V241" s="118">
        <f t="shared" si="86"/>
        <v>0</v>
      </c>
      <c r="W241" s="118">
        <f t="shared" si="86"/>
        <v>0</v>
      </c>
      <c r="X241" s="118">
        <f t="shared" si="86"/>
        <v>0</v>
      </c>
      <c r="Y241" s="118">
        <f t="shared" si="86"/>
        <v>0</v>
      </c>
      <c r="Z241" s="118">
        <f t="shared" si="86"/>
        <v>0</v>
      </c>
      <c r="AA241" s="118">
        <f t="shared" si="86"/>
        <v>0</v>
      </c>
      <c r="AB241" s="118">
        <f t="shared" si="86"/>
        <v>0</v>
      </c>
      <c r="AC241" s="118">
        <f t="shared" si="86"/>
        <v>0</v>
      </c>
      <c r="AD241" s="118">
        <f t="shared" si="86"/>
        <v>0</v>
      </c>
      <c r="AE241" s="118">
        <f t="shared" si="86"/>
        <v>0</v>
      </c>
      <c r="AF241" s="118">
        <f t="shared" si="86"/>
        <v>0</v>
      </c>
      <c r="AG241" s="54">
        <f t="shared" si="86"/>
        <v>0</v>
      </c>
      <c r="AH241" s="118">
        <f t="shared" si="86"/>
        <v>0</v>
      </c>
      <c r="AI241" s="118">
        <f t="shared" si="86"/>
        <v>0</v>
      </c>
      <c r="AJ241" s="315">
        <f t="shared" si="86"/>
        <v>0</v>
      </c>
      <c r="AK241" s="53">
        <f t="shared" si="86"/>
        <v>0</v>
      </c>
      <c r="AL241" s="14"/>
      <c r="AM241" s="14"/>
    </row>
    <row r="242" spans="1:39" s="19" customFormat="1" ht="11.25">
      <c r="A242" s="129"/>
      <c r="B242" s="143" t="s">
        <v>115</v>
      </c>
      <c r="C242" s="159"/>
      <c r="D242" s="183"/>
      <c r="E242" s="129"/>
      <c r="F242" s="129"/>
      <c r="G242" s="25">
        <v>0</v>
      </c>
      <c r="H242" s="25">
        <v>0</v>
      </c>
      <c r="I242" s="120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334">
        <v>0</v>
      </c>
      <c r="AK242" s="25">
        <v>0</v>
      </c>
      <c r="AL242" s="314"/>
      <c r="AM242" s="14"/>
    </row>
    <row r="243" spans="1:39" s="19" customFormat="1" ht="11.25">
      <c r="A243" s="134"/>
      <c r="B243" s="148" t="s">
        <v>116</v>
      </c>
      <c r="C243" s="164"/>
      <c r="D243" s="188"/>
      <c r="E243" s="134"/>
      <c r="F243" s="134"/>
      <c r="G243" s="108">
        <v>2970000</v>
      </c>
      <c r="H243" s="108">
        <v>0</v>
      </c>
      <c r="I243" s="214">
        <v>295680</v>
      </c>
      <c r="J243" s="43">
        <v>0</v>
      </c>
      <c r="K243" s="28">
        <v>0</v>
      </c>
      <c r="L243" s="28">
        <v>0</v>
      </c>
      <c r="M243" s="43">
        <v>0</v>
      </c>
      <c r="N243" s="43">
        <v>0</v>
      </c>
      <c r="O243" s="43">
        <v>0</v>
      </c>
      <c r="P243" s="28">
        <v>0</v>
      </c>
      <c r="Q243" s="43">
        <v>0</v>
      </c>
      <c r="R243" s="43">
        <v>0</v>
      </c>
      <c r="S243" s="27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27">
        <v>0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28">
        <v>0</v>
      </c>
      <c r="AJ243" s="364">
        <v>0</v>
      </c>
      <c r="AK243" s="108">
        <v>0</v>
      </c>
      <c r="AL243" s="14"/>
      <c r="AM243" s="14"/>
    </row>
    <row r="244" spans="1:39" s="19" customFormat="1" ht="39" hidden="1">
      <c r="A244" s="132">
        <v>16</v>
      </c>
      <c r="B244" s="401" t="s">
        <v>180</v>
      </c>
      <c r="C244" s="140" t="s">
        <v>73</v>
      </c>
      <c r="D244" s="190" t="s">
        <v>59</v>
      </c>
      <c r="E244" s="132">
        <v>2012</v>
      </c>
      <c r="F244" s="132">
        <v>2013</v>
      </c>
      <c r="G244" s="53">
        <f>G245+G246</f>
        <v>3378573</v>
      </c>
      <c r="H244" s="53">
        <f aca="true" t="shared" si="87" ref="H244:AK244">H245+H246</f>
        <v>0</v>
      </c>
      <c r="I244" s="212">
        <f t="shared" si="87"/>
        <v>2079433</v>
      </c>
      <c r="J244" s="55">
        <f t="shared" si="87"/>
        <v>1299140</v>
      </c>
      <c r="K244" s="55">
        <f t="shared" si="87"/>
        <v>0</v>
      </c>
      <c r="L244" s="32">
        <f t="shared" si="87"/>
        <v>0</v>
      </c>
      <c r="M244" s="32">
        <f t="shared" si="87"/>
        <v>0</v>
      </c>
      <c r="N244" s="80">
        <f t="shared" si="87"/>
        <v>0</v>
      </c>
      <c r="O244" s="47">
        <f t="shared" si="87"/>
        <v>0</v>
      </c>
      <c r="P244" s="47">
        <f t="shared" si="87"/>
        <v>0</v>
      </c>
      <c r="Q244" s="46">
        <f t="shared" si="87"/>
        <v>0</v>
      </c>
      <c r="R244" s="46">
        <f t="shared" si="87"/>
        <v>0</v>
      </c>
      <c r="S244" s="46">
        <f t="shared" si="87"/>
        <v>0</v>
      </c>
      <c r="T244" s="46">
        <f t="shared" si="87"/>
        <v>0</v>
      </c>
      <c r="U244" s="46">
        <f t="shared" si="87"/>
        <v>0</v>
      </c>
      <c r="V244" s="54">
        <f t="shared" si="87"/>
        <v>0</v>
      </c>
      <c r="W244" s="54">
        <f t="shared" si="87"/>
        <v>0</v>
      </c>
      <c r="X244" s="54">
        <f t="shared" si="87"/>
        <v>0</v>
      </c>
      <c r="Y244" s="54">
        <f t="shared" si="87"/>
        <v>0</v>
      </c>
      <c r="Z244" s="54">
        <f t="shared" si="87"/>
        <v>0</v>
      </c>
      <c r="AA244" s="54">
        <f t="shared" si="87"/>
        <v>0</v>
      </c>
      <c r="AB244" s="54">
        <f t="shared" si="87"/>
        <v>0</v>
      </c>
      <c r="AC244" s="54">
        <f t="shared" si="87"/>
        <v>0</v>
      </c>
      <c r="AD244" s="54">
        <f t="shared" si="87"/>
        <v>0</v>
      </c>
      <c r="AE244" s="54">
        <f t="shared" si="87"/>
        <v>0</v>
      </c>
      <c r="AF244" s="80">
        <f t="shared" si="87"/>
        <v>0</v>
      </c>
      <c r="AG244" s="55">
        <f t="shared" si="87"/>
        <v>0</v>
      </c>
      <c r="AH244" s="80">
        <f t="shared" si="87"/>
        <v>0</v>
      </c>
      <c r="AI244" s="47">
        <f t="shared" si="87"/>
        <v>0</v>
      </c>
      <c r="AJ244" s="315">
        <f t="shared" si="87"/>
        <v>0</v>
      </c>
      <c r="AK244" s="34">
        <f t="shared" si="87"/>
        <v>0</v>
      </c>
      <c r="AL244" s="14"/>
      <c r="AM244" s="14"/>
    </row>
    <row r="245" spans="1:39" s="19" customFormat="1" ht="11.25" hidden="1">
      <c r="A245" s="138"/>
      <c r="B245" s="143" t="s">
        <v>115</v>
      </c>
      <c r="C245" s="159"/>
      <c r="D245" s="183"/>
      <c r="E245" s="129"/>
      <c r="F245" s="129"/>
      <c r="G245" s="25">
        <v>3378573</v>
      </c>
      <c r="H245" s="25">
        <v>0</v>
      </c>
      <c r="I245" s="120">
        <v>2079433</v>
      </c>
      <c r="J245" s="22">
        <v>1299140</v>
      </c>
      <c r="K245" s="22">
        <v>0</v>
      </c>
      <c r="L245" s="42">
        <v>0</v>
      </c>
      <c r="M245" s="22">
        <v>0</v>
      </c>
      <c r="N245" s="42">
        <v>0</v>
      </c>
      <c r="O245" s="22">
        <v>0</v>
      </c>
      <c r="P245" s="22">
        <v>0</v>
      </c>
      <c r="Q245" s="21">
        <v>0</v>
      </c>
      <c r="R245" s="22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42">
        <v>0</v>
      </c>
      <c r="AG245" s="22">
        <v>0</v>
      </c>
      <c r="AH245" s="21">
        <v>0</v>
      </c>
      <c r="AI245" s="21">
        <v>0</v>
      </c>
      <c r="AJ245" s="334">
        <v>0</v>
      </c>
      <c r="AK245" s="25">
        <v>0</v>
      </c>
      <c r="AL245" s="14"/>
      <c r="AM245" s="14"/>
    </row>
    <row r="246" spans="1:39" s="19" customFormat="1" ht="11.25" hidden="1">
      <c r="A246" s="138"/>
      <c r="B246" s="344" t="s">
        <v>116</v>
      </c>
      <c r="C246" s="160"/>
      <c r="D246" s="348"/>
      <c r="E246" s="130"/>
      <c r="F246" s="130"/>
      <c r="G246" s="108">
        <v>0</v>
      </c>
      <c r="H246" s="214"/>
      <c r="I246" s="44">
        <v>0</v>
      </c>
      <c r="J246" s="45">
        <v>0</v>
      </c>
      <c r="K246" s="60">
        <v>0</v>
      </c>
      <c r="L246" s="60">
        <v>0</v>
      </c>
      <c r="M246" s="44">
        <v>0</v>
      </c>
      <c r="N246" s="45">
        <v>0</v>
      </c>
      <c r="O246" s="60">
        <v>0</v>
      </c>
      <c r="P246" s="44">
        <v>0</v>
      </c>
      <c r="Q246" s="45">
        <v>0</v>
      </c>
      <c r="R246" s="44">
        <v>0</v>
      </c>
      <c r="S246" s="45">
        <v>0</v>
      </c>
      <c r="T246" s="60">
        <v>0</v>
      </c>
      <c r="U246" s="60">
        <v>0</v>
      </c>
      <c r="V246" s="60">
        <v>0</v>
      </c>
      <c r="W246" s="60">
        <v>0</v>
      </c>
      <c r="X246" s="60">
        <v>0</v>
      </c>
      <c r="Y246" s="60">
        <v>0</v>
      </c>
      <c r="Z246" s="60">
        <v>0</v>
      </c>
      <c r="AA246" s="44">
        <v>0</v>
      </c>
      <c r="AB246" s="45">
        <v>0</v>
      </c>
      <c r="AC246" s="60">
        <v>0</v>
      </c>
      <c r="AD246" s="44">
        <v>0</v>
      </c>
      <c r="AE246" s="43">
        <v>0</v>
      </c>
      <c r="AF246" s="45">
        <v>0</v>
      </c>
      <c r="AG246" s="60">
        <v>0</v>
      </c>
      <c r="AH246" s="60">
        <v>0</v>
      </c>
      <c r="AI246" s="44">
        <v>0</v>
      </c>
      <c r="AJ246" s="45">
        <v>0</v>
      </c>
      <c r="AK246" s="319">
        <v>0</v>
      </c>
      <c r="AL246" s="314"/>
      <c r="AM246" s="14"/>
    </row>
    <row r="247" spans="1:39" s="19" customFormat="1" ht="45" hidden="1">
      <c r="A247" s="128">
        <v>17</v>
      </c>
      <c r="B247" s="406" t="s">
        <v>181</v>
      </c>
      <c r="C247" s="346" t="s">
        <v>58</v>
      </c>
      <c r="D247" s="185" t="s">
        <v>59</v>
      </c>
      <c r="E247" s="133">
        <v>2012</v>
      </c>
      <c r="F247" s="347">
        <v>2013</v>
      </c>
      <c r="G247" s="34">
        <f>G249+G248</f>
        <v>1080000</v>
      </c>
      <c r="H247" s="34">
        <f aca="true" t="shared" si="88" ref="H247:AK247">H249+H248</f>
        <v>0</v>
      </c>
      <c r="I247" s="216">
        <f t="shared" si="88"/>
        <v>380000</v>
      </c>
      <c r="J247" s="31">
        <f t="shared" si="88"/>
        <v>700000</v>
      </c>
      <c r="K247" s="59">
        <f t="shared" si="88"/>
        <v>0</v>
      </c>
      <c r="L247" s="32">
        <f t="shared" si="88"/>
        <v>0</v>
      </c>
      <c r="M247" s="32">
        <f t="shared" si="88"/>
        <v>0</v>
      </c>
      <c r="N247" s="31">
        <f t="shared" si="88"/>
        <v>0</v>
      </c>
      <c r="O247" s="31">
        <f t="shared" si="88"/>
        <v>0</v>
      </c>
      <c r="P247" s="31">
        <f t="shared" si="88"/>
        <v>0</v>
      </c>
      <c r="Q247" s="59">
        <f t="shared" si="88"/>
        <v>0</v>
      </c>
      <c r="R247" s="32">
        <f t="shared" si="88"/>
        <v>0</v>
      </c>
      <c r="S247" s="59">
        <f t="shared" si="88"/>
        <v>0</v>
      </c>
      <c r="T247" s="32">
        <f t="shared" si="88"/>
        <v>0</v>
      </c>
      <c r="U247" s="32">
        <f t="shared" si="88"/>
        <v>0</v>
      </c>
      <c r="V247" s="32">
        <f t="shared" si="88"/>
        <v>0</v>
      </c>
      <c r="W247" s="32">
        <f t="shared" si="88"/>
        <v>0</v>
      </c>
      <c r="X247" s="32">
        <f t="shared" si="88"/>
        <v>0</v>
      </c>
      <c r="Y247" s="31">
        <f t="shared" si="88"/>
        <v>0</v>
      </c>
      <c r="Z247" s="59">
        <f t="shared" si="88"/>
        <v>0</v>
      </c>
      <c r="AA247" s="32">
        <f t="shared" si="88"/>
        <v>0</v>
      </c>
      <c r="AB247" s="32">
        <f t="shared" si="88"/>
        <v>0</v>
      </c>
      <c r="AC247" s="59">
        <f t="shared" si="88"/>
        <v>0</v>
      </c>
      <c r="AD247" s="32">
        <f t="shared" si="88"/>
        <v>0</v>
      </c>
      <c r="AE247" s="31">
        <f t="shared" si="88"/>
        <v>0</v>
      </c>
      <c r="AF247" s="31">
        <f t="shared" si="88"/>
        <v>0</v>
      </c>
      <c r="AG247" s="31">
        <f t="shared" si="88"/>
        <v>0</v>
      </c>
      <c r="AH247" s="31">
        <f t="shared" si="88"/>
        <v>0</v>
      </c>
      <c r="AI247" s="59">
        <f t="shared" si="88"/>
        <v>0</v>
      </c>
      <c r="AJ247" s="355">
        <f t="shared" si="88"/>
        <v>0</v>
      </c>
      <c r="AK247" s="34">
        <f t="shared" si="88"/>
        <v>0</v>
      </c>
      <c r="AL247" s="14"/>
      <c r="AM247" s="14"/>
    </row>
    <row r="248" spans="1:39" s="19" customFormat="1" ht="11.25" hidden="1">
      <c r="A248" s="138"/>
      <c r="B248" s="153" t="s">
        <v>115</v>
      </c>
      <c r="C248" s="167"/>
      <c r="D248" s="345"/>
      <c r="E248" s="133"/>
      <c r="F248" s="129"/>
      <c r="G248" s="334">
        <v>0</v>
      </c>
      <c r="H248" s="120"/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2">
        <v>0</v>
      </c>
      <c r="Z248" s="42">
        <v>0</v>
      </c>
      <c r="AA248" s="24">
        <v>0</v>
      </c>
      <c r="AB248" s="24">
        <v>0</v>
      </c>
      <c r="AC248" s="24">
        <v>0</v>
      </c>
      <c r="AD248" s="22">
        <v>0</v>
      </c>
      <c r="AE248" s="21">
        <v>0</v>
      </c>
      <c r="AF248" s="42">
        <v>0</v>
      </c>
      <c r="AG248" s="24">
        <v>0</v>
      </c>
      <c r="AH248" s="24">
        <v>0</v>
      </c>
      <c r="AI248" s="24">
        <v>0</v>
      </c>
      <c r="AJ248" s="24">
        <v>0</v>
      </c>
      <c r="AK248" s="25">
        <v>0</v>
      </c>
      <c r="AL248" s="314"/>
      <c r="AM248" s="14"/>
    </row>
    <row r="249" spans="1:39" s="19" customFormat="1" ht="11.25" hidden="1">
      <c r="A249" s="130"/>
      <c r="B249" s="152" t="s">
        <v>116</v>
      </c>
      <c r="C249" s="164"/>
      <c r="D249" s="343"/>
      <c r="E249" s="132"/>
      <c r="F249" s="132"/>
      <c r="G249" s="53">
        <v>1080000</v>
      </c>
      <c r="H249" s="53">
        <v>0</v>
      </c>
      <c r="I249" s="304">
        <v>380000</v>
      </c>
      <c r="J249" s="28">
        <v>700000</v>
      </c>
      <c r="K249" s="28">
        <v>0</v>
      </c>
      <c r="L249" s="28">
        <v>0</v>
      </c>
      <c r="M249" s="80">
        <v>0</v>
      </c>
      <c r="N249" s="28">
        <v>0</v>
      </c>
      <c r="O249" s="80">
        <v>0</v>
      </c>
      <c r="P249" s="28">
        <v>0</v>
      </c>
      <c r="Q249" s="80">
        <v>0</v>
      </c>
      <c r="R249" s="28">
        <v>0</v>
      </c>
      <c r="S249" s="28">
        <v>0</v>
      </c>
      <c r="T249" s="80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80">
        <v>0</v>
      </c>
      <c r="AF249" s="28">
        <v>0</v>
      </c>
      <c r="AG249" s="80">
        <v>0</v>
      </c>
      <c r="AH249" s="28">
        <v>0</v>
      </c>
      <c r="AI249" s="29">
        <v>0</v>
      </c>
      <c r="AJ249" s="342">
        <v>0</v>
      </c>
      <c r="AK249" s="53">
        <v>0</v>
      </c>
      <c r="AL249" s="14"/>
      <c r="AM249" s="14"/>
    </row>
    <row r="250" spans="1:39" s="35" customFormat="1" ht="45" hidden="1">
      <c r="A250" s="85">
        <v>18</v>
      </c>
      <c r="B250" s="399" t="s">
        <v>57</v>
      </c>
      <c r="C250" s="163" t="s">
        <v>58</v>
      </c>
      <c r="D250" s="185" t="s">
        <v>59</v>
      </c>
      <c r="E250" s="85">
        <v>2011</v>
      </c>
      <c r="F250" s="85">
        <v>2014</v>
      </c>
      <c r="G250" s="40">
        <f>SUM(G251:G252)</f>
        <v>314105</v>
      </c>
      <c r="H250" s="211">
        <f aca="true" t="shared" si="89" ref="H250:AK250">SUM(H251:H252)</f>
        <v>107105</v>
      </c>
      <c r="I250" s="41">
        <f t="shared" si="89"/>
        <v>107000</v>
      </c>
      <c r="J250" s="38">
        <f t="shared" si="89"/>
        <v>105744</v>
      </c>
      <c r="K250" s="38">
        <f t="shared" si="89"/>
        <v>101361</v>
      </c>
      <c r="L250" s="38">
        <f t="shared" si="89"/>
        <v>0</v>
      </c>
      <c r="M250" s="38">
        <f t="shared" si="89"/>
        <v>0</v>
      </c>
      <c r="N250" s="37">
        <f t="shared" si="89"/>
        <v>0</v>
      </c>
      <c r="O250" s="37">
        <f t="shared" si="89"/>
        <v>0</v>
      </c>
      <c r="P250" s="38">
        <f t="shared" si="89"/>
        <v>0</v>
      </c>
      <c r="Q250" s="38">
        <f t="shared" si="89"/>
        <v>0</v>
      </c>
      <c r="R250" s="38">
        <f t="shared" si="89"/>
        <v>0</v>
      </c>
      <c r="S250" s="38">
        <f t="shared" si="89"/>
        <v>0</v>
      </c>
      <c r="T250" s="37">
        <f t="shared" si="89"/>
        <v>0</v>
      </c>
      <c r="U250" s="38">
        <f t="shared" si="89"/>
        <v>0</v>
      </c>
      <c r="V250" s="37">
        <f t="shared" si="89"/>
        <v>0</v>
      </c>
      <c r="W250" s="38">
        <f t="shared" si="89"/>
        <v>0</v>
      </c>
      <c r="X250" s="38">
        <f t="shared" si="89"/>
        <v>0</v>
      </c>
      <c r="Y250" s="38">
        <f t="shared" si="89"/>
        <v>0</v>
      </c>
      <c r="Z250" s="38">
        <f t="shared" si="89"/>
        <v>0</v>
      </c>
      <c r="AA250" s="38">
        <f t="shared" si="89"/>
        <v>0</v>
      </c>
      <c r="AB250" s="37">
        <f t="shared" si="89"/>
        <v>0</v>
      </c>
      <c r="AC250" s="38">
        <f t="shared" si="89"/>
        <v>0</v>
      </c>
      <c r="AD250" s="37">
        <f t="shared" si="89"/>
        <v>0</v>
      </c>
      <c r="AE250" s="38">
        <f t="shared" si="89"/>
        <v>0</v>
      </c>
      <c r="AF250" s="38">
        <f t="shared" si="89"/>
        <v>0</v>
      </c>
      <c r="AG250" s="38">
        <f t="shared" si="89"/>
        <v>0</v>
      </c>
      <c r="AH250" s="38">
        <f t="shared" si="89"/>
        <v>0</v>
      </c>
      <c r="AI250" s="37">
        <f t="shared" si="89"/>
        <v>0</v>
      </c>
      <c r="AJ250" s="41">
        <f t="shared" si="89"/>
        <v>0</v>
      </c>
      <c r="AK250" s="40">
        <f t="shared" si="89"/>
        <v>0</v>
      </c>
      <c r="AL250" s="14"/>
      <c r="AM250" s="14"/>
    </row>
    <row r="251" spans="1:39" s="19" customFormat="1" ht="11.25" hidden="1">
      <c r="A251" s="129"/>
      <c r="B251" s="143" t="s">
        <v>11</v>
      </c>
      <c r="C251" s="159"/>
      <c r="D251" s="183"/>
      <c r="E251" s="129"/>
      <c r="F251" s="129"/>
      <c r="G251" s="25">
        <v>314105</v>
      </c>
      <c r="H251" s="120">
        <v>107105</v>
      </c>
      <c r="I251" s="24">
        <v>107000</v>
      </c>
      <c r="J251" s="22">
        <v>105744</v>
      </c>
      <c r="K251" s="28">
        <v>101361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1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316">
        <v>0</v>
      </c>
      <c r="AK251" s="25">
        <v>0</v>
      </c>
      <c r="AL251" s="14"/>
      <c r="AM251" s="14"/>
    </row>
    <row r="252" spans="1:39" s="19" customFormat="1" ht="11.25" hidden="1">
      <c r="A252" s="134"/>
      <c r="B252" s="148" t="s">
        <v>12</v>
      </c>
      <c r="C252" s="164"/>
      <c r="D252" s="188"/>
      <c r="E252" s="134"/>
      <c r="F252" s="134"/>
      <c r="G252" s="108">
        <v>0</v>
      </c>
      <c r="H252" s="214">
        <v>0</v>
      </c>
      <c r="I252" s="60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3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30">
        <v>0</v>
      </c>
      <c r="AL252" s="14"/>
      <c r="AM252" s="14"/>
    </row>
    <row r="253" spans="1:39" s="19" customFormat="1" ht="36.75" customHeight="1" hidden="1">
      <c r="A253" s="135">
        <v>19</v>
      </c>
      <c r="B253" s="404" t="s">
        <v>105</v>
      </c>
      <c r="C253" s="170" t="s">
        <v>58</v>
      </c>
      <c r="D253" s="187" t="s">
        <v>59</v>
      </c>
      <c r="E253" s="135">
        <v>2012</v>
      </c>
      <c r="F253" s="135">
        <v>2014</v>
      </c>
      <c r="G253" s="262">
        <f>SUM(G254:G255)</f>
        <v>45000</v>
      </c>
      <c r="H253" s="213">
        <f aca="true" t="shared" si="90" ref="H253:AJ253">SUM(H254:H255)</f>
        <v>0</v>
      </c>
      <c r="I253" s="332">
        <f t="shared" si="90"/>
        <v>15000</v>
      </c>
      <c r="J253" s="52">
        <f t="shared" si="90"/>
        <v>15000</v>
      </c>
      <c r="K253" s="51">
        <f t="shared" si="90"/>
        <v>15000</v>
      </c>
      <c r="L253" s="51">
        <f t="shared" si="90"/>
        <v>0</v>
      </c>
      <c r="M253" s="51">
        <f t="shared" si="90"/>
        <v>0</v>
      </c>
      <c r="N253" s="51">
        <f t="shared" si="90"/>
        <v>0</v>
      </c>
      <c r="O253" s="51">
        <f t="shared" si="90"/>
        <v>0</v>
      </c>
      <c r="P253" s="51">
        <f t="shared" si="90"/>
        <v>0</v>
      </c>
      <c r="Q253" s="51">
        <f t="shared" si="90"/>
        <v>0</v>
      </c>
      <c r="R253" s="52">
        <f t="shared" si="90"/>
        <v>0</v>
      </c>
      <c r="S253" s="38">
        <f t="shared" si="90"/>
        <v>0</v>
      </c>
      <c r="T253" s="37">
        <f t="shared" si="90"/>
        <v>0</v>
      </c>
      <c r="U253" s="38">
        <f t="shared" si="90"/>
        <v>0</v>
      </c>
      <c r="V253" s="37">
        <f t="shared" si="90"/>
        <v>0</v>
      </c>
      <c r="W253" s="37">
        <f t="shared" si="90"/>
        <v>0</v>
      </c>
      <c r="X253" s="37">
        <f t="shared" si="90"/>
        <v>0</v>
      </c>
      <c r="Y253" s="37">
        <f t="shared" si="90"/>
        <v>0</v>
      </c>
      <c r="Z253" s="37">
        <f t="shared" si="90"/>
        <v>0</v>
      </c>
      <c r="AA253" s="37">
        <f t="shared" si="90"/>
        <v>0</v>
      </c>
      <c r="AB253" s="37">
        <f t="shared" si="90"/>
        <v>0</v>
      </c>
      <c r="AC253" s="38">
        <f t="shared" si="90"/>
        <v>0</v>
      </c>
      <c r="AD253" s="37">
        <f t="shared" si="90"/>
        <v>0</v>
      </c>
      <c r="AE253" s="38">
        <f t="shared" si="90"/>
        <v>0</v>
      </c>
      <c r="AF253" s="39">
        <f t="shared" si="90"/>
        <v>0</v>
      </c>
      <c r="AG253" s="38">
        <f t="shared" si="90"/>
        <v>0</v>
      </c>
      <c r="AH253" s="37">
        <f t="shared" si="90"/>
        <v>0</v>
      </c>
      <c r="AI253" s="37">
        <f t="shared" si="90"/>
        <v>0</v>
      </c>
      <c r="AJ253" s="39">
        <f t="shared" si="90"/>
        <v>0</v>
      </c>
      <c r="AK253" s="40">
        <f>SUM(AK254:AK255)</f>
        <v>0</v>
      </c>
      <c r="AL253" s="14"/>
      <c r="AM253" s="14"/>
    </row>
    <row r="254" spans="1:39" s="19" customFormat="1" ht="11.25" hidden="1">
      <c r="A254" s="138"/>
      <c r="B254" s="143" t="s">
        <v>11</v>
      </c>
      <c r="C254" s="280"/>
      <c r="D254" s="183"/>
      <c r="E254" s="129"/>
      <c r="F254" s="129"/>
      <c r="G254" s="25">
        <v>45000</v>
      </c>
      <c r="H254" s="120">
        <v>0</v>
      </c>
      <c r="I254" s="24">
        <v>15000</v>
      </c>
      <c r="J254" s="22">
        <v>15000</v>
      </c>
      <c r="K254" s="22">
        <v>15000</v>
      </c>
      <c r="L254" s="22">
        <v>0</v>
      </c>
      <c r="M254" s="22">
        <v>0</v>
      </c>
      <c r="N254" s="21">
        <v>0</v>
      </c>
      <c r="O254" s="21">
        <v>0</v>
      </c>
      <c r="P254" s="22">
        <v>0</v>
      </c>
      <c r="Q254" s="22">
        <v>0</v>
      </c>
      <c r="R254" s="22">
        <v>0</v>
      </c>
      <c r="S254" s="22">
        <v>0</v>
      </c>
      <c r="T254" s="21">
        <v>0</v>
      </c>
      <c r="U254" s="22">
        <v>0</v>
      </c>
      <c r="V254" s="21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1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4">
        <v>0</v>
      </c>
      <c r="AK254" s="25">
        <v>0</v>
      </c>
      <c r="AL254" s="14"/>
      <c r="AM254" s="14"/>
    </row>
    <row r="255" spans="1:39" s="19" customFormat="1" ht="12.75" customHeight="1" hidden="1">
      <c r="A255" s="130"/>
      <c r="B255" s="144" t="s">
        <v>12</v>
      </c>
      <c r="C255" s="164"/>
      <c r="D255" s="188"/>
      <c r="E255" s="134"/>
      <c r="F255" s="134"/>
      <c r="G255" s="108">
        <v>0</v>
      </c>
      <c r="H255" s="214">
        <v>0</v>
      </c>
      <c r="I255" s="60">
        <v>0</v>
      </c>
      <c r="J255" s="44">
        <v>0</v>
      </c>
      <c r="K255" s="44">
        <v>0</v>
      </c>
      <c r="L255" s="44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7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108">
        <v>0</v>
      </c>
      <c r="AL255" s="14"/>
      <c r="AM255" s="14"/>
    </row>
    <row r="256" spans="1:39" s="19" customFormat="1" ht="56.25" hidden="1">
      <c r="A256" s="85">
        <v>20</v>
      </c>
      <c r="B256" s="399" t="s">
        <v>108</v>
      </c>
      <c r="C256" s="163" t="s">
        <v>89</v>
      </c>
      <c r="D256" s="185" t="s">
        <v>38</v>
      </c>
      <c r="E256" s="85">
        <v>2012</v>
      </c>
      <c r="F256" s="85">
        <v>2013</v>
      </c>
      <c r="G256" s="40">
        <f>SUM(G257:G258)</f>
        <v>4657868</v>
      </c>
      <c r="H256" s="211">
        <f aca="true" t="shared" si="91" ref="H256:AK256">SUM(H257:H258)</f>
        <v>192099</v>
      </c>
      <c r="I256" s="41">
        <f t="shared" si="91"/>
        <v>600000</v>
      </c>
      <c r="J256" s="38">
        <f t="shared" si="91"/>
        <v>4057868</v>
      </c>
      <c r="K256" s="38">
        <f t="shared" si="91"/>
        <v>0</v>
      </c>
      <c r="L256" s="38">
        <f t="shared" si="91"/>
        <v>0</v>
      </c>
      <c r="M256" s="38">
        <f t="shared" si="91"/>
        <v>0</v>
      </c>
      <c r="N256" s="37">
        <f t="shared" si="91"/>
        <v>0</v>
      </c>
      <c r="O256" s="37">
        <f t="shared" si="91"/>
        <v>0</v>
      </c>
      <c r="P256" s="38">
        <f t="shared" si="91"/>
        <v>0</v>
      </c>
      <c r="Q256" s="38">
        <f t="shared" si="91"/>
        <v>0</v>
      </c>
      <c r="R256" s="38">
        <f t="shared" si="91"/>
        <v>0</v>
      </c>
      <c r="S256" s="38">
        <f t="shared" si="91"/>
        <v>0</v>
      </c>
      <c r="T256" s="37">
        <f t="shared" si="91"/>
        <v>0</v>
      </c>
      <c r="U256" s="38">
        <f t="shared" si="91"/>
        <v>0</v>
      </c>
      <c r="V256" s="37">
        <f t="shared" si="91"/>
        <v>0</v>
      </c>
      <c r="W256" s="38">
        <f t="shared" si="91"/>
        <v>0</v>
      </c>
      <c r="X256" s="38">
        <f t="shared" si="91"/>
        <v>0</v>
      </c>
      <c r="Y256" s="38">
        <f t="shared" si="91"/>
        <v>0</v>
      </c>
      <c r="Z256" s="38">
        <f t="shared" si="91"/>
        <v>0</v>
      </c>
      <c r="AA256" s="38">
        <f t="shared" si="91"/>
        <v>0</v>
      </c>
      <c r="AB256" s="37">
        <f t="shared" si="91"/>
        <v>0</v>
      </c>
      <c r="AC256" s="38">
        <f t="shared" si="91"/>
        <v>0</v>
      </c>
      <c r="AD256" s="37">
        <f t="shared" si="91"/>
        <v>0</v>
      </c>
      <c r="AE256" s="38">
        <f t="shared" si="91"/>
        <v>0</v>
      </c>
      <c r="AF256" s="38">
        <f t="shared" si="91"/>
        <v>0</v>
      </c>
      <c r="AG256" s="38">
        <f t="shared" si="91"/>
        <v>0</v>
      </c>
      <c r="AH256" s="38">
        <f t="shared" si="91"/>
        <v>0</v>
      </c>
      <c r="AI256" s="37">
        <f t="shared" si="91"/>
        <v>0</v>
      </c>
      <c r="AJ256" s="41">
        <f t="shared" si="91"/>
        <v>0</v>
      </c>
      <c r="AK256" s="40">
        <f t="shared" si="91"/>
        <v>4657868</v>
      </c>
      <c r="AL256" s="14"/>
      <c r="AM256" s="14"/>
    </row>
    <row r="257" spans="1:39" s="19" customFormat="1" ht="11.25" hidden="1">
      <c r="A257" s="129"/>
      <c r="B257" s="143" t="s">
        <v>11</v>
      </c>
      <c r="C257" s="159"/>
      <c r="D257" s="183"/>
      <c r="E257" s="129"/>
      <c r="F257" s="129"/>
      <c r="G257" s="25"/>
      <c r="H257" s="120">
        <v>192099</v>
      </c>
      <c r="I257" s="24"/>
      <c r="J257" s="22"/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1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5">
        <v>0</v>
      </c>
      <c r="AL257" s="14"/>
      <c r="AM257" s="14"/>
    </row>
    <row r="258" spans="1:39" s="19" customFormat="1" ht="12" customHeight="1" hidden="1">
      <c r="A258" s="130"/>
      <c r="B258" s="144" t="s">
        <v>12</v>
      </c>
      <c r="C258" s="160"/>
      <c r="D258" s="184"/>
      <c r="E258" s="130"/>
      <c r="F258" s="130"/>
      <c r="G258" s="30">
        <v>4657868</v>
      </c>
      <c r="H258" s="209">
        <v>0</v>
      </c>
      <c r="I258" s="29">
        <v>600000</v>
      </c>
      <c r="J258" s="28">
        <v>4057868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3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108">
        <v>4657868</v>
      </c>
      <c r="AL258" s="14"/>
      <c r="AM258" s="14"/>
    </row>
    <row r="259" spans="1:39" s="19" customFormat="1" ht="88.5" customHeight="1">
      <c r="A259" s="85">
        <v>21</v>
      </c>
      <c r="B259" s="147" t="s">
        <v>109</v>
      </c>
      <c r="C259" s="175" t="s">
        <v>112</v>
      </c>
      <c r="D259" s="195" t="s">
        <v>60</v>
      </c>
      <c r="E259" s="85">
        <v>2008</v>
      </c>
      <c r="F259" s="85">
        <v>2018</v>
      </c>
      <c r="G259" s="40">
        <f>SUM(G260:G261)</f>
        <v>1169151</v>
      </c>
      <c r="H259" s="211">
        <f aca="true" t="shared" si="92" ref="H259:AK259">SUM(H260:H261)</f>
        <v>246331</v>
      </c>
      <c r="I259" s="41">
        <f t="shared" si="92"/>
        <v>138062</v>
      </c>
      <c r="J259" s="38">
        <f t="shared" si="92"/>
        <v>140977</v>
      </c>
      <c r="K259" s="38">
        <f t="shared" si="92"/>
        <v>122755</v>
      </c>
      <c r="L259" s="38">
        <f t="shared" si="92"/>
        <v>115092</v>
      </c>
      <c r="M259" s="38">
        <f t="shared" si="92"/>
        <v>112005</v>
      </c>
      <c r="N259" s="37">
        <f t="shared" si="92"/>
        <v>112005</v>
      </c>
      <c r="O259" s="37">
        <f t="shared" si="92"/>
        <v>57723</v>
      </c>
      <c r="P259" s="38">
        <f t="shared" si="92"/>
        <v>0</v>
      </c>
      <c r="Q259" s="38">
        <f t="shared" si="92"/>
        <v>0</v>
      </c>
      <c r="R259" s="38">
        <f t="shared" si="92"/>
        <v>0</v>
      </c>
      <c r="S259" s="38">
        <f t="shared" si="92"/>
        <v>0</v>
      </c>
      <c r="T259" s="37">
        <f t="shared" si="92"/>
        <v>0</v>
      </c>
      <c r="U259" s="38">
        <f t="shared" si="92"/>
        <v>0</v>
      </c>
      <c r="V259" s="37">
        <f t="shared" si="92"/>
        <v>0</v>
      </c>
      <c r="W259" s="38">
        <f t="shared" si="92"/>
        <v>0</v>
      </c>
      <c r="X259" s="38">
        <f t="shared" si="92"/>
        <v>0</v>
      </c>
      <c r="Y259" s="38">
        <f t="shared" si="92"/>
        <v>0</v>
      </c>
      <c r="Z259" s="38">
        <f t="shared" si="92"/>
        <v>0</v>
      </c>
      <c r="AA259" s="38">
        <f t="shared" si="92"/>
        <v>0</v>
      </c>
      <c r="AB259" s="37">
        <f t="shared" si="92"/>
        <v>0</v>
      </c>
      <c r="AC259" s="38">
        <f t="shared" si="92"/>
        <v>0</v>
      </c>
      <c r="AD259" s="37">
        <f t="shared" si="92"/>
        <v>0</v>
      </c>
      <c r="AE259" s="38">
        <f t="shared" si="92"/>
        <v>0</v>
      </c>
      <c r="AF259" s="38">
        <f t="shared" si="92"/>
        <v>0</v>
      </c>
      <c r="AG259" s="38">
        <f t="shared" si="92"/>
        <v>0</v>
      </c>
      <c r="AH259" s="38">
        <f t="shared" si="92"/>
        <v>0</v>
      </c>
      <c r="AI259" s="37">
        <f t="shared" si="92"/>
        <v>0</v>
      </c>
      <c r="AJ259" s="41">
        <f t="shared" si="92"/>
        <v>0</v>
      </c>
      <c r="AK259" s="40">
        <f t="shared" si="92"/>
        <v>0</v>
      </c>
      <c r="AL259" s="14"/>
      <c r="AM259" s="14"/>
    </row>
    <row r="260" spans="1:39" s="19" customFormat="1" ht="11.25">
      <c r="A260" s="131"/>
      <c r="B260" s="143" t="s">
        <v>11</v>
      </c>
      <c r="C260" s="174"/>
      <c r="D260" s="189"/>
      <c r="E260" s="131"/>
      <c r="F260" s="131"/>
      <c r="G260" s="64">
        <v>1169151</v>
      </c>
      <c r="H260" s="220">
        <v>246331</v>
      </c>
      <c r="I260" s="63">
        <v>138062</v>
      </c>
      <c r="J260" s="62">
        <v>140977</v>
      </c>
      <c r="K260" s="62">
        <v>122755</v>
      </c>
      <c r="L260" s="62">
        <v>115092</v>
      </c>
      <c r="M260" s="62">
        <v>112005</v>
      </c>
      <c r="N260" s="61">
        <v>112005</v>
      </c>
      <c r="O260" s="61">
        <v>57723</v>
      </c>
      <c r="P260" s="62">
        <v>0</v>
      </c>
      <c r="Q260" s="62">
        <v>0</v>
      </c>
      <c r="R260" s="62">
        <v>0</v>
      </c>
      <c r="S260" s="62">
        <v>0</v>
      </c>
      <c r="T260" s="61">
        <v>0</v>
      </c>
      <c r="U260" s="62">
        <v>0</v>
      </c>
      <c r="V260" s="61">
        <v>0</v>
      </c>
      <c r="W260" s="62">
        <v>0</v>
      </c>
      <c r="X260" s="62">
        <v>0</v>
      </c>
      <c r="Y260" s="62">
        <v>0</v>
      </c>
      <c r="Z260" s="62">
        <v>0</v>
      </c>
      <c r="AA260" s="62">
        <v>0</v>
      </c>
      <c r="AB260" s="61">
        <v>0</v>
      </c>
      <c r="AC260" s="62">
        <v>0</v>
      </c>
      <c r="AD260" s="61">
        <v>0</v>
      </c>
      <c r="AE260" s="62">
        <v>0</v>
      </c>
      <c r="AF260" s="62">
        <v>0</v>
      </c>
      <c r="AG260" s="62">
        <v>0</v>
      </c>
      <c r="AH260" s="62">
        <v>0</v>
      </c>
      <c r="AI260" s="61">
        <v>0</v>
      </c>
      <c r="AJ260" s="63">
        <v>0</v>
      </c>
      <c r="AK260" s="64">
        <v>0</v>
      </c>
      <c r="AL260" s="14"/>
      <c r="AM260" s="14"/>
    </row>
    <row r="261" spans="1:39" s="19" customFormat="1" ht="11.25">
      <c r="A261" s="130"/>
      <c r="B261" s="144" t="s">
        <v>12</v>
      </c>
      <c r="C261" s="160"/>
      <c r="D261" s="184"/>
      <c r="E261" s="130"/>
      <c r="F261" s="130"/>
      <c r="G261" s="30">
        <v>0</v>
      </c>
      <c r="H261" s="209">
        <v>0</v>
      </c>
      <c r="I261" s="29">
        <v>0</v>
      </c>
      <c r="J261" s="28">
        <v>0</v>
      </c>
      <c r="K261" s="28">
        <v>0</v>
      </c>
      <c r="L261" s="28">
        <v>0</v>
      </c>
      <c r="M261" s="29">
        <v>0</v>
      </c>
      <c r="N261" s="28">
        <v>0</v>
      </c>
      <c r="O261" s="27">
        <v>0</v>
      </c>
      <c r="P261" s="28">
        <v>0</v>
      </c>
      <c r="Q261" s="28">
        <v>0</v>
      </c>
      <c r="R261" s="28">
        <v>0</v>
      </c>
      <c r="S261" s="28">
        <v>0</v>
      </c>
      <c r="T261" s="27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30">
        <v>0</v>
      </c>
      <c r="AL261" s="14"/>
      <c r="AM261" s="14"/>
    </row>
    <row r="262" spans="1:39" s="19" customFormat="1" ht="59.25" customHeight="1" hidden="1">
      <c r="A262" s="85">
        <v>22</v>
      </c>
      <c r="B262" s="399" t="s">
        <v>61</v>
      </c>
      <c r="C262" s="175" t="s">
        <v>92</v>
      </c>
      <c r="D262" s="185" t="s">
        <v>60</v>
      </c>
      <c r="E262" s="85">
        <v>2011</v>
      </c>
      <c r="F262" s="85">
        <v>2014</v>
      </c>
      <c r="G262" s="40">
        <f>SUM(G263:G264)</f>
        <v>57069</v>
      </c>
      <c r="H262" s="211">
        <f aca="true" t="shared" si="93" ref="H262:AK262">SUM(H263:H264)</f>
        <v>11201</v>
      </c>
      <c r="I262" s="41">
        <f t="shared" si="93"/>
        <v>26263</v>
      </c>
      <c r="J262" s="38">
        <f t="shared" si="93"/>
        <v>21234</v>
      </c>
      <c r="K262" s="38">
        <f t="shared" si="93"/>
        <v>2254</v>
      </c>
      <c r="L262" s="38">
        <f t="shared" si="93"/>
        <v>0</v>
      </c>
      <c r="M262" s="41">
        <f t="shared" si="93"/>
        <v>0</v>
      </c>
      <c r="N262" s="38">
        <f t="shared" si="93"/>
        <v>0</v>
      </c>
      <c r="O262" s="37">
        <f t="shared" si="93"/>
        <v>0</v>
      </c>
      <c r="P262" s="38">
        <f t="shared" si="93"/>
        <v>0</v>
      </c>
      <c r="Q262" s="38">
        <f t="shared" si="93"/>
        <v>0</v>
      </c>
      <c r="R262" s="38">
        <f t="shared" si="93"/>
        <v>0</v>
      </c>
      <c r="S262" s="38">
        <f t="shared" si="93"/>
        <v>0</v>
      </c>
      <c r="T262" s="37">
        <f t="shared" si="93"/>
        <v>0</v>
      </c>
      <c r="U262" s="38">
        <f t="shared" si="93"/>
        <v>0</v>
      </c>
      <c r="V262" s="37">
        <f t="shared" si="93"/>
        <v>0</v>
      </c>
      <c r="W262" s="38">
        <f t="shared" si="93"/>
        <v>0</v>
      </c>
      <c r="X262" s="38">
        <f t="shared" si="93"/>
        <v>0</v>
      </c>
      <c r="Y262" s="38">
        <f t="shared" si="93"/>
        <v>0</v>
      </c>
      <c r="Z262" s="38">
        <f t="shared" si="93"/>
        <v>0</v>
      </c>
      <c r="AA262" s="38">
        <f t="shared" si="93"/>
        <v>0</v>
      </c>
      <c r="AB262" s="37">
        <f t="shared" si="93"/>
        <v>0</v>
      </c>
      <c r="AC262" s="38">
        <f t="shared" si="93"/>
        <v>0</v>
      </c>
      <c r="AD262" s="37">
        <f t="shared" si="93"/>
        <v>0</v>
      </c>
      <c r="AE262" s="38">
        <f t="shared" si="93"/>
        <v>0</v>
      </c>
      <c r="AF262" s="38">
        <f t="shared" si="93"/>
        <v>0</v>
      </c>
      <c r="AG262" s="38">
        <f t="shared" si="93"/>
        <v>0</v>
      </c>
      <c r="AH262" s="38">
        <f t="shared" si="93"/>
        <v>0</v>
      </c>
      <c r="AI262" s="37">
        <f t="shared" si="93"/>
        <v>0</v>
      </c>
      <c r="AJ262" s="41">
        <f t="shared" si="93"/>
        <v>0</v>
      </c>
      <c r="AK262" s="40">
        <f t="shared" si="93"/>
        <v>3415</v>
      </c>
      <c r="AL262" s="14"/>
      <c r="AM262" s="14"/>
    </row>
    <row r="263" spans="1:39" s="19" customFormat="1" ht="11.25" hidden="1">
      <c r="A263" s="129"/>
      <c r="B263" s="143" t="s">
        <v>11</v>
      </c>
      <c r="C263" s="159"/>
      <c r="D263" s="183"/>
      <c r="E263" s="129"/>
      <c r="F263" s="129"/>
      <c r="G263" s="25">
        <v>57069</v>
      </c>
      <c r="H263" s="120">
        <v>11201</v>
      </c>
      <c r="I263" s="24">
        <v>26263</v>
      </c>
      <c r="J263" s="22">
        <v>21234</v>
      </c>
      <c r="K263" s="22">
        <v>2254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1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316">
        <v>0</v>
      </c>
      <c r="AK263" s="25">
        <v>3415</v>
      </c>
      <c r="AL263" s="14"/>
      <c r="AM263" s="14"/>
    </row>
    <row r="264" spans="1:39" s="19" customFormat="1" ht="11.25" hidden="1">
      <c r="A264" s="134"/>
      <c r="B264" s="148" t="s">
        <v>12</v>
      </c>
      <c r="C264" s="164"/>
      <c r="D264" s="188"/>
      <c r="E264" s="134"/>
      <c r="F264" s="134"/>
      <c r="G264" s="108">
        <v>0</v>
      </c>
      <c r="H264" s="214">
        <v>0</v>
      </c>
      <c r="I264" s="60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3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30">
        <v>0</v>
      </c>
      <c r="AL264" s="14"/>
      <c r="AM264" s="14"/>
    </row>
    <row r="265" spans="1:39" s="35" customFormat="1" ht="101.25">
      <c r="A265" s="85">
        <v>23</v>
      </c>
      <c r="B265" s="147" t="s">
        <v>62</v>
      </c>
      <c r="C265" s="175" t="s">
        <v>101</v>
      </c>
      <c r="D265" s="185" t="s">
        <v>60</v>
      </c>
      <c r="E265" s="85">
        <v>2011</v>
      </c>
      <c r="F265" s="85">
        <v>2014</v>
      </c>
      <c r="G265" s="40">
        <f>SUM(G266:G267)</f>
        <v>31156</v>
      </c>
      <c r="H265" s="211">
        <f aca="true" t="shared" si="94" ref="H265:AK265">SUM(H266:H267)</f>
        <v>10196</v>
      </c>
      <c r="I265" s="41">
        <f t="shared" si="94"/>
        <v>13018</v>
      </c>
      <c r="J265" s="38">
        <f t="shared" si="94"/>
        <v>10236</v>
      </c>
      <c r="K265" s="38">
        <f t="shared" si="94"/>
        <v>1783</v>
      </c>
      <c r="L265" s="38">
        <f t="shared" si="94"/>
        <v>0</v>
      </c>
      <c r="M265" s="41">
        <f t="shared" si="94"/>
        <v>0</v>
      </c>
      <c r="N265" s="38">
        <f t="shared" si="94"/>
        <v>0</v>
      </c>
      <c r="O265" s="37">
        <f t="shared" si="94"/>
        <v>0</v>
      </c>
      <c r="P265" s="38">
        <f t="shared" si="94"/>
        <v>0</v>
      </c>
      <c r="Q265" s="38">
        <f t="shared" si="94"/>
        <v>0</v>
      </c>
      <c r="R265" s="38">
        <f t="shared" si="94"/>
        <v>0</v>
      </c>
      <c r="S265" s="38">
        <f t="shared" si="94"/>
        <v>0</v>
      </c>
      <c r="T265" s="37">
        <f t="shared" si="94"/>
        <v>0</v>
      </c>
      <c r="U265" s="38">
        <f t="shared" si="94"/>
        <v>0</v>
      </c>
      <c r="V265" s="37">
        <f t="shared" si="94"/>
        <v>0</v>
      </c>
      <c r="W265" s="38">
        <f t="shared" si="94"/>
        <v>0</v>
      </c>
      <c r="X265" s="38">
        <f t="shared" si="94"/>
        <v>0</v>
      </c>
      <c r="Y265" s="38">
        <f t="shared" si="94"/>
        <v>0</v>
      </c>
      <c r="Z265" s="38">
        <f t="shared" si="94"/>
        <v>0</v>
      </c>
      <c r="AA265" s="38">
        <f t="shared" si="94"/>
        <v>0</v>
      </c>
      <c r="AB265" s="37">
        <f t="shared" si="94"/>
        <v>0</v>
      </c>
      <c r="AC265" s="38">
        <f t="shared" si="94"/>
        <v>0</v>
      </c>
      <c r="AD265" s="37">
        <f t="shared" si="94"/>
        <v>0</v>
      </c>
      <c r="AE265" s="38">
        <f t="shared" si="94"/>
        <v>0</v>
      </c>
      <c r="AF265" s="38">
        <f t="shared" si="94"/>
        <v>0</v>
      </c>
      <c r="AG265" s="38">
        <f t="shared" si="94"/>
        <v>0</v>
      </c>
      <c r="AH265" s="38">
        <f t="shared" si="94"/>
        <v>0</v>
      </c>
      <c r="AI265" s="37">
        <f>SUM(AI266:AI267)</f>
        <v>0</v>
      </c>
      <c r="AJ265" s="41">
        <f t="shared" si="94"/>
        <v>0</v>
      </c>
      <c r="AK265" s="40">
        <f t="shared" si="94"/>
        <v>6452</v>
      </c>
      <c r="AL265" s="14"/>
      <c r="AM265" s="14"/>
    </row>
    <row r="266" spans="1:39" s="19" customFormat="1" ht="11.25">
      <c r="A266" s="129"/>
      <c r="B266" s="143" t="s">
        <v>11</v>
      </c>
      <c r="C266" s="159"/>
      <c r="D266" s="183"/>
      <c r="E266" s="129"/>
      <c r="F266" s="129"/>
      <c r="G266" s="25">
        <v>31156</v>
      </c>
      <c r="H266" s="120">
        <v>10196</v>
      </c>
      <c r="I266" s="24">
        <v>13018</v>
      </c>
      <c r="J266" s="22">
        <v>10236</v>
      </c>
      <c r="K266" s="22">
        <v>1783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1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5">
        <v>6452</v>
      </c>
      <c r="AL266" s="14"/>
      <c r="AM266" s="14"/>
    </row>
    <row r="267" spans="1:39" s="19" customFormat="1" ht="12" thickBot="1">
      <c r="A267" s="130"/>
      <c r="B267" s="144" t="s">
        <v>12</v>
      </c>
      <c r="C267" s="160"/>
      <c r="D267" s="184"/>
      <c r="E267" s="130"/>
      <c r="F267" s="130"/>
      <c r="G267" s="30">
        <v>0</v>
      </c>
      <c r="H267" s="209">
        <v>0</v>
      </c>
      <c r="I267" s="29">
        <v>0</v>
      </c>
      <c r="J267" s="28">
        <v>0</v>
      </c>
      <c r="K267" s="28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3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108">
        <v>0</v>
      </c>
      <c r="AL267" s="14"/>
      <c r="AM267" s="14"/>
    </row>
    <row r="268" spans="1:39" s="35" customFormat="1" ht="69" customHeight="1" hidden="1">
      <c r="A268" s="85">
        <v>24</v>
      </c>
      <c r="B268" s="407" t="s">
        <v>110</v>
      </c>
      <c r="C268" s="175" t="s">
        <v>104</v>
      </c>
      <c r="D268" s="185" t="s">
        <v>60</v>
      </c>
      <c r="E268" s="85">
        <v>2010</v>
      </c>
      <c r="F268" s="85">
        <v>2013</v>
      </c>
      <c r="G268" s="40">
        <f>SUM(G269:G270)</f>
        <v>77162</v>
      </c>
      <c r="H268" s="211">
        <f aca="true" t="shared" si="95" ref="H268:AK268">SUM(H269:H270)</f>
        <v>24998</v>
      </c>
      <c r="I268" s="41">
        <f t="shared" si="95"/>
        <v>26256</v>
      </c>
      <c r="J268" s="38">
        <f t="shared" si="95"/>
        <v>19363</v>
      </c>
      <c r="K268" s="38">
        <f t="shared" si="95"/>
        <v>0</v>
      </c>
      <c r="L268" s="38">
        <f t="shared" si="95"/>
        <v>0</v>
      </c>
      <c r="M268" s="38">
        <f t="shared" si="95"/>
        <v>0</v>
      </c>
      <c r="N268" s="37">
        <f t="shared" si="95"/>
        <v>0</v>
      </c>
      <c r="O268" s="37">
        <f t="shared" si="95"/>
        <v>0</v>
      </c>
      <c r="P268" s="38">
        <f t="shared" si="95"/>
        <v>0</v>
      </c>
      <c r="Q268" s="38">
        <f t="shared" si="95"/>
        <v>0</v>
      </c>
      <c r="R268" s="38">
        <f t="shared" si="95"/>
        <v>0</v>
      </c>
      <c r="S268" s="38">
        <f t="shared" si="95"/>
        <v>0</v>
      </c>
      <c r="T268" s="37">
        <f t="shared" si="95"/>
        <v>0</v>
      </c>
      <c r="U268" s="38">
        <f t="shared" si="95"/>
        <v>0</v>
      </c>
      <c r="V268" s="37">
        <f t="shared" si="95"/>
        <v>0</v>
      </c>
      <c r="W268" s="38">
        <f t="shared" si="95"/>
        <v>0</v>
      </c>
      <c r="X268" s="38">
        <f t="shared" si="95"/>
        <v>0</v>
      </c>
      <c r="Y268" s="38">
        <f t="shared" si="95"/>
        <v>0</v>
      </c>
      <c r="Z268" s="38">
        <f t="shared" si="95"/>
        <v>0</v>
      </c>
      <c r="AA268" s="38">
        <f t="shared" si="95"/>
        <v>0</v>
      </c>
      <c r="AB268" s="37">
        <f t="shared" si="95"/>
        <v>0</v>
      </c>
      <c r="AC268" s="38">
        <f t="shared" si="95"/>
        <v>0</v>
      </c>
      <c r="AD268" s="37">
        <f t="shared" si="95"/>
        <v>0</v>
      </c>
      <c r="AE268" s="38">
        <f t="shared" si="95"/>
        <v>0</v>
      </c>
      <c r="AF268" s="38">
        <f t="shared" si="95"/>
        <v>0</v>
      </c>
      <c r="AG268" s="38">
        <f t="shared" si="95"/>
        <v>0</v>
      </c>
      <c r="AH268" s="38">
        <f t="shared" si="95"/>
        <v>0</v>
      </c>
      <c r="AI268" s="37">
        <f t="shared" si="95"/>
        <v>0</v>
      </c>
      <c r="AJ268" s="41">
        <f t="shared" si="95"/>
        <v>0</v>
      </c>
      <c r="AK268" s="40">
        <f t="shared" si="95"/>
        <v>0</v>
      </c>
      <c r="AL268" s="14"/>
      <c r="AM268" s="14"/>
    </row>
    <row r="269" spans="1:39" s="19" customFormat="1" ht="11.25" hidden="1">
      <c r="A269" s="129"/>
      <c r="B269" s="143" t="s">
        <v>11</v>
      </c>
      <c r="C269" s="159"/>
      <c r="D269" s="183"/>
      <c r="E269" s="129"/>
      <c r="F269" s="129"/>
      <c r="G269" s="25">
        <v>77162</v>
      </c>
      <c r="H269" s="120">
        <v>24998</v>
      </c>
      <c r="I269" s="24">
        <v>26256</v>
      </c>
      <c r="J269" s="22">
        <v>19363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1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316">
        <v>0</v>
      </c>
      <c r="AK269" s="49">
        <v>0</v>
      </c>
      <c r="AL269" s="14"/>
      <c r="AM269" s="14"/>
    </row>
    <row r="270" spans="1:39" s="19" customFormat="1" ht="11.25" hidden="1">
      <c r="A270" s="134"/>
      <c r="B270" s="148" t="s">
        <v>12</v>
      </c>
      <c r="C270" s="164"/>
      <c r="D270" s="188"/>
      <c r="E270" s="134"/>
      <c r="F270" s="134"/>
      <c r="G270" s="108">
        <v>0</v>
      </c>
      <c r="H270" s="214">
        <v>0</v>
      </c>
      <c r="I270" s="60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3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4">
        <v>0</v>
      </c>
      <c r="AK270" s="30">
        <v>0</v>
      </c>
      <c r="AL270" s="14"/>
      <c r="AM270" s="14"/>
    </row>
    <row r="271" spans="1:39" s="35" customFormat="1" ht="33.75" customHeight="1" hidden="1">
      <c r="A271" s="85">
        <v>25</v>
      </c>
      <c r="B271" s="399" t="s">
        <v>91</v>
      </c>
      <c r="C271" s="175" t="s">
        <v>132</v>
      </c>
      <c r="D271" s="185" t="s">
        <v>60</v>
      </c>
      <c r="E271" s="85">
        <v>2011</v>
      </c>
      <c r="F271" s="85">
        <v>2013</v>
      </c>
      <c r="G271" s="40">
        <f>SUM(G272:G273)</f>
        <v>4873</v>
      </c>
      <c r="H271" s="271">
        <f aca="true" t="shared" si="96" ref="H271:AK271">SUM(H272:H273)</f>
        <v>2363</v>
      </c>
      <c r="I271" s="41">
        <f t="shared" si="96"/>
        <v>1772</v>
      </c>
      <c r="J271" s="68">
        <f t="shared" si="96"/>
        <v>1329</v>
      </c>
      <c r="K271" s="38">
        <f t="shared" si="96"/>
        <v>0</v>
      </c>
      <c r="L271" s="68">
        <f t="shared" si="96"/>
        <v>0</v>
      </c>
      <c r="M271" s="38">
        <f t="shared" si="96"/>
        <v>0</v>
      </c>
      <c r="N271" s="37">
        <f t="shared" si="96"/>
        <v>0</v>
      </c>
      <c r="O271" s="37">
        <f t="shared" si="96"/>
        <v>0</v>
      </c>
      <c r="P271" s="38">
        <f t="shared" si="96"/>
        <v>0</v>
      </c>
      <c r="Q271" s="38">
        <f t="shared" si="96"/>
        <v>0</v>
      </c>
      <c r="R271" s="38">
        <f t="shared" si="96"/>
        <v>0</v>
      </c>
      <c r="S271" s="38">
        <f t="shared" si="96"/>
        <v>0</v>
      </c>
      <c r="T271" s="37">
        <f t="shared" si="96"/>
        <v>0</v>
      </c>
      <c r="U271" s="38">
        <f t="shared" si="96"/>
        <v>0</v>
      </c>
      <c r="V271" s="37">
        <f t="shared" si="96"/>
        <v>0</v>
      </c>
      <c r="W271" s="38">
        <f t="shared" si="96"/>
        <v>0</v>
      </c>
      <c r="X271" s="38">
        <f t="shared" si="96"/>
        <v>0</v>
      </c>
      <c r="Y271" s="38">
        <f t="shared" si="96"/>
        <v>0</v>
      </c>
      <c r="Z271" s="38">
        <f t="shared" si="96"/>
        <v>0</v>
      </c>
      <c r="AA271" s="38">
        <f t="shared" si="96"/>
        <v>0</v>
      </c>
      <c r="AB271" s="37">
        <f t="shared" si="96"/>
        <v>0</v>
      </c>
      <c r="AC271" s="38">
        <f t="shared" si="96"/>
        <v>0</v>
      </c>
      <c r="AD271" s="37">
        <f t="shared" si="96"/>
        <v>0</v>
      </c>
      <c r="AE271" s="38">
        <f t="shared" si="96"/>
        <v>0</v>
      </c>
      <c r="AF271" s="38">
        <f t="shared" si="96"/>
        <v>0</v>
      </c>
      <c r="AG271" s="52">
        <f t="shared" si="96"/>
        <v>0</v>
      </c>
      <c r="AH271" s="51">
        <f t="shared" si="96"/>
        <v>0</v>
      </c>
      <c r="AI271" s="37">
        <f t="shared" si="96"/>
        <v>0</v>
      </c>
      <c r="AJ271" s="41">
        <f t="shared" si="96"/>
        <v>0</v>
      </c>
      <c r="AK271" s="40">
        <f t="shared" si="96"/>
        <v>0</v>
      </c>
      <c r="AL271" s="14"/>
      <c r="AM271" s="14"/>
    </row>
    <row r="272" spans="1:39" s="19" customFormat="1" ht="11.25" hidden="1">
      <c r="A272" s="129"/>
      <c r="B272" s="143" t="s">
        <v>11</v>
      </c>
      <c r="C272" s="159"/>
      <c r="D272" s="183"/>
      <c r="E272" s="129"/>
      <c r="F272" s="129"/>
      <c r="G272" s="25">
        <v>4873</v>
      </c>
      <c r="H272" s="120">
        <v>2363</v>
      </c>
      <c r="I272" s="24">
        <v>1772</v>
      </c>
      <c r="J272" s="22">
        <v>1329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1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316">
        <v>0</v>
      </c>
      <c r="AK272" s="25">
        <v>0</v>
      </c>
      <c r="AL272" s="14"/>
      <c r="AM272" s="14"/>
    </row>
    <row r="273" spans="1:39" s="19" customFormat="1" ht="11.25" hidden="1">
      <c r="A273" s="134"/>
      <c r="B273" s="148" t="s">
        <v>12</v>
      </c>
      <c r="C273" s="164"/>
      <c r="D273" s="188"/>
      <c r="E273" s="134"/>
      <c r="F273" s="134"/>
      <c r="G273" s="108">
        <v>0</v>
      </c>
      <c r="H273" s="214">
        <v>0</v>
      </c>
      <c r="I273" s="60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3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108">
        <v>0</v>
      </c>
      <c r="AL273" s="14"/>
      <c r="AM273" s="14"/>
    </row>
    <row r="274" spans="1:39" s="19" customFormat="1" ht="45" hidden="1">
      <c r="A274" s="85">
        <v>26</v>
      </c>
      <c r="B274" s="399" t="s">
        <v>64</v>
      </c>
      <c r="C274" s="163" t="s">
        <v>65</v>
      </c>
      <c r="D274" s="185" t="s">
        <v>66</v>
      </c>
      <c r="E274" s="85">
        <v>2010</v>
      </c>
      <c r="F274" s="85">
        <v>2013</v>
      </c>
      <c r="G274" s="40">
        <f>SUM(G275:G276)</f>
        <v>214095</v>
      </c>
      <c r="H274" s="211">
        <f aca="true" t="shared" si="97" ref="H274:AK274">SUM(H275:H276)</f>
        <v>74134</v>
      </c>
      <c r="I274" s="41">
        <f t="shared" si="97"/>
        <v>76790</v>
      </c>
      <c r="J274" s="38">
        <f t="shared" si="97"/>
        <v>38661</v>
      </c>
      <c r="K274" s="38">
        <f t="shared" si="97"/>
        <v>0</v>
      </c>
      <c r="L274" s="38">
        <f t="shared" si="97"/>
        <v>0</v>
      </c>
      <c r="M274" s="38">
        <f t="shared" si="97"/>
        <v>0</v>
      </c>
      <c r="N274" s="37">
        <f t="shared" si="97"/>
        <v>0</v>
      </c>
      <c r="O274" s="37">
        <f t="shared" si="97"/>
        <v>0</v>
      </c>
      <c r="P274" s="38">
        <f t="shared" si="97"/>
        <v>0</v>
      </c>
      <c r="Q274" s="38">
        <f t="shared" si="97"/>
        <v>0</v>
      </c>
      <c r="R274" s="38">
        <f t="shared" si="97"/>
        <v>0</v>
      </c>
      <c r="S274" s="38">
        <f t="shared" si="97"/>
        <v>0</v>
      </c>
      <c r="T274" s="37">
        <f t="shared" si="97"/>
        <v>0</v>
      </c>
      <c r="U274" s="38">
        <f t="shared" si="97"/>
        <v>0</v>
      </c>
      <c r="V274" s="37">
        <f t="shared" si="97"/>
        <v>0</v>
      </c>
      <c r="W274" s="38">
        <f t="shared" si="97"/>
        <v>0</v>
      </c>
      <c r="X274" s="38">
        <f t="shared" si="97"/>
        <v>0</v>
      </c>
      <c r="Y274" s="38">
        <f t="shared" si="97"/>
        <v>0</v>
      </c>
      <c r="Z274" s="38">
        <f t="shared" si="97"/>
        <v>0</v>
      </c>
      <c r="AA274" s="38">
        <f t="shared" si="97"/>
        <v>0</v>
      </c>
      <c r="AB274" s="37">
        <f t="shared" si="97"/>
        <v>0</v>
      </c>
      <c r="AC274" s="38">
        <f t="shared" si="97"/>
        <v>0</v>
      </c>
      <c r="AD274" s="37">
        <f t="shared" si="97"/>
        <v>0</v>
      </c>
      <c r="AE274" s="38">
        <f t="shared" si="97"/>
        <v>0</v>
      </c>
      <c r="AF274" s="38">
        <f t="shared" si="97"/>
        <v>0</v>
      </c>
      <c r="AG274" s="38">
        <f t="shared" si="97"/>
        <v>0</v>
      </c>
      <c r="AH274" s="38">
        <f t="shared" si="97"/>
        <v>0</v>
      </c>
      <c r="AI274" s="37">
        <f t="shared" si="97"/>
        <v>0</v>
      </c>
      <c r="AJ274" s="41">
        <f t="shared" si="97"/>
        <v>0</v>
      </c>
      <c r="AK274" s="40">
        <f t="shared" si="97"/>
        <v>0</v>
      </c>
      <c r="AL274" s="14"/>
      <c r="AM274" s="14"/>
    </row>
    <row r="275" spans="1:39" s="19" customFormat="1" ht="11.25" hidden="1">
      <c r="A275" s="129"/>
      <c r="B275" s="143" t="s">
        <v>11</v>
      </c>
      <c r="C275" s="176"/>
      <c r="D275" s="183"/>
      <c r="E275" s="129"/>
      <c r="F275" s="129"/>
      <c r="G275" s="25">
        <v>214095</v>
      </c>
      <c r="H275" s="120">
        <v>74134</v>
      </c>
      <c r="I275" s="24">
        <v>76790</v>
      </c>
      <c r="J275" s="22">
        <v>38661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1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5">
        <v>0</v>
      </c>
      <c r="AL275" s="14"/>
      <c r="AM275" s="14"/>
    </row>
    <row r="276" spans="1:39" s="19" customFormat="1" ht="11.25" hidden="1">
      <c r="A276" s="130"/>
      <c r="B276" s="144" t="s">
        <v>12</v>
      </c>
      <c r="C276" s="160"/>
      <c r="D276" s="184"/>
      <c r="E276" s="130"/>
      <c r="F276" s="130"/>
      <c r="G276" s="30">
        <v>0</v>
      </c>
      <c r="H276" s="209">
        <v>0</v>
      </c>
      <c r="I276" s="29">
        <v>0</v>
      </c>
      <c r="J276" s="28">
        <v>0</v>
      </c>
      <c r="K276" s="28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3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108">
        <v>0</v>
      </c>
      <c r="AL276" s="14"/>
      <c r="AM276" s="14"/>
    </row>
    <row r="277" spans="1:39" s="19" customFormat="1" ht="39" hidden="1">
      <c r="A277" s="85">
        <v>27</v>
      </c>
      <c r="B277" s="399" t="s">
        <v>133</v>
      </c>
      <c r="C277" s="175" t="s">
        <v>65</v>
      </c>
      <c r="D277" s="185" t="s">
        <v>66</v>
      </c>
      <c r="E277" s="85">
        <v>2011</v>
      </c>
      <c r="F277" s="85">
        <v>2014</v>
      </c>
      <c r="G277" s="40">
        <f>SUM(G278:G279)</f>
        <v>26568</v>
      </c>
      <c r="H277" s="211">
        <f aca="true" t="shared" si="98" ref="H277:AK277">SUM(H278:H279)</f>
        <v>666245</v>
      </c>
      <c r="I277" s="41">
        <f t="shared" si="98"/>
        <v>8856</v>
      </c>
      <c r="J277" s="38">
        <f t="shared" si="98"/>
        <v>8856</v>
      </c>
      <c r="K277" s="38">
        <f t="shared" si="98"/>
        <v>3690</v>
      </c>
      <c r="L277" s="38">
        <f t="shared" si="98"/>
        <v>0</v>
      </c>
      <c r="M277" s="38">
        <f t="shared" si="98"/>
        <v>0</v>
      </c>
      <c r="N277" s="37">
        <f t="shared" si="98"/>
        <v>0</v>
      </c>
      <c r="O277" s="37">
        <f t="shared" si="98"/>
        <v>0</v>
      </c>
      <c r="P277" s="38">
        <f t="shared" si="98"/>
        <v>0</v>
      </c>
      <c r="Q277" s="38">
        <f t="shared" si="98"/>
        <v>0</v>
      </c>
      <c r="R277" s="38">
        <f t="shared" si="98"/>
        <v>0</v>
      </c>
      <c r="S277" s="38">
        <f t="shared" si="98"/>
        <v>0</v>
      </c>
      <c r="T277" s="37">
        <f t="shared" si="98"/>
        <v>0</v>
      </c>
      <c r="U277" s="38">
        <f t="shared" si="98"/>
        <v>0</v>
      </c>
      <c r="V277" s="37">
        <f t="shared" si="98"/>
        <v>0</v>
      </c>
      <c r="W277" s="38">
        <f t="shared" si="98"/>
        <v>0</v>
      </c>
      <c r="X277" s="38">
        <f t="shared" si="98"/>
        <v>0</v>
      </c>
      <c r="Y277" s="38">
        <f t="shared" si="98"/>
        <v>0</v>
      </c>
      <c r="Z277" s="38">
        <f t="shared" si="98"/>
        <v>0</v>
      </c>
      <c r="AA277" s="38">
        <f t="shared" si="98"/>
        <v>0</v>
      </c>
      <c r="AB277" s="37">
        <f t="shared" si="98"/>
        <v>0</v>
      </c>
      <c r="AC277" s="38">
        <f t="shared" si="98"/>
        <v>0</v>
      </c>
      <c r="AD277" s="37">
        <f t="shared" si="98"/>
        <v>0</v>
      </c>
      <c r="AE277" s="38">
        <f t="shared" si="98"/>
        <v>0</v>
      </c>
      <c r="AF277" s="38">
        <f t="shared" si="98"/>
        <v>0</v>
      </c>
      <c r="AG277" s="38">
        <f t="shared" si="98"/>
        <v>0</v>
      </c>
      <c r="AH277" s="38">
        <f t="shared" si="98"/>
        <v>0</v>
      </c>
      <c r="AI277" s="37">
        <f t="shared" si="98"/>
        <v>0</v>
      </c>
      <c r="AJ277" s="41">
        <f t="shared" si="98"/>
        <v>0</v>
      </c>
      <c r="AK277" s="40">
        <f t="shared" si="98"/>
        <v>0</v>
      </c>
      <c r="AL277" s="14"/>
      <c r="AM277" s="14"/>
    </row>
    <row r="278" spans="1:39" s="19" customFormat="1" ht="11.25" hidden="1">
      <c r="A278" s="129"/>
      <c r="B278" s="143" t="s">
        <v>11</v>
      </c>
      <c r="C278" s="159"/>
      <c r="D278" s="183"/>
      <c r="E278" s="129"/>
      <c r="F278" s="129"/>
      <c r="G278" s="25">
        <v>26568</v>
      </c>
      <c r="H278" s="120">
        <v>666245</v>
      </c>
      <c r="I278" s="24">
        <v>8856</v>
      </c>
      <c r="J278" s="22">
        <v>8856</v>
      </c>
      <c r="K278" s="22">
        <v>3690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1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5">
        <v>0</v>
      </c>
      <c r="AL278" s="14"/>
      <c r="AM278" s="14"/>
    </row>
    <row r="279" spans="1:39" s="19" customFormat="1" ht="11.25" hidden="1">
      <c r="A279" s="134"/>
      <c r="B279" s="148" t="s">
        <v>12</v>
      </c>
      <c r="C279" s="164"/>
      <c r="D279" s="188"/>
      <c r="E279" s="134"/>
      <c r="F279" s="134"/>
      <c r="G279" s="108">
        <v>0</v>
      </c>
      <c r="H279" s="214">
        <v>0</v>
      </c>
      <c r="I279" s="60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60">
        <v>0</v>
      </c>
      <c r="Q279" s="367">
        <v>0</v>
      </c>
      <c r="R279" s="44">
        <v>0</v>
      </c>
      <c r="S279" s="44">
        <v>0</v>
      </c>
      <c r="T279" s="43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368">
        <v>0</v>
      </c>
      <c r="AC279" s="43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108">
        <v>0</v>
      </c>
      <c r="AL279" s="14"/>
      <c r="AM279" s="14"/>
    </row>
    <row r="280" spans="1:39" s="19" customFormat="1" ht="29.25" hidden="1">
      <c r="A280" s="132">
        <v>28</v>
      </c>
      <c r="B280" s="401" t="s">
        <v>190</v>
      </c>
      <c r="C280" s="140" t="s">
        <v>191</v>
      </c>
      <c r="D280" s="309" t="s">
        <v>189</v>
      </c>
      <c r="E280" s="132">
        <v>2007</v>
      </c>
      <c r="F280" s="132">
        <v>2013</v>
      </c>
      <c r="G280" s="53">
        <f>G281+G282</f>
        <v>850763.78</v>
      </c>
      <c r="H280" s="53">
        <f aca="true" t="shared" si="99" ref="H280:AK280">H281+H282</f>
        <v>0</v>
      </c>
      <c r="I280" s="216">
        <f t="shared" si="99"/>
        <v>89835</v>
      </c>
      <c r="J280" s="31">
        <f t="shared" si="99"/>
        <v>133383.79</v>
      </c>
      <c r="K280" s="80">
        <f t="shared" si="99"/>
        <v>0</v>
      </c>
      <c r="L280" s="32">
        <f t="shared" si="99"/>
        <v>0</v>
      </c>
      <c r="M280" s="80">
        <f t="shared" si="99"/>
        <v>0</v>
      </c>
      <c r="N280" s="32">
        <f t="shared" si="99"/>
        <v>0</v>
      </c>
      <c r="O280" s="32">
        <f t="shared" si="99"/>
        <v>0</v>
      </c>
      <c r="P280" s="32">
        <f t="shared" si="99"/>
        <v>0</v>
      </c>
      <c r="Q280" s="48">
        <f t="shared" si="99"/>
        <v>0</v>
      </c>
      <c r="R280" s="47">
        <f t="shared" si="99"/>
        <v>0</v>
      </c>
      <c r="S280" s="80">
        <f t="shared" si="99"/>
        <v>0</v>
      </c>
      <c r="T280" s="48">
        <f t="shared" si="99"/>
        <v>0</v>
      </c>
      <c r="U280" s="48">
        <f t="shared" si="99"/>
        <v>0</v>
      </c>
      <c r="V280" s="47">
        <f t="shared" si="99"/>
        <v>0</v>
      </c>
      <c r="W280" s="46">
        <f t="shared" si="99"/>
        <v>0</v>
      </c>
      <c r="X280" s="46">
        <f t="shared" si="99"/>
        <v>0</v>
      </c>
      <c r="Y280" s="48">
        <f t="shared" si="99"/>
        <v>0</v>
      </c>
      <c r="Z280" s="47">
        <f t="shared" si="99"/>
        <v>0</v>
      </c>
      <c r="AA280" s="80">
        <f t="shared" si="99"/>
        <v>0</v>
      </c>
      <c r="AB280" s="47">
        <f t="shared" si="99"/>
        <v>0</v>
      </c>
      <c r="AC280" s="31">
        <f t="shared" si="99"/>
        <v>0</v>
      </c>
      <c r="AD280" s="31">
        <f t="shared" si="99"/>
        <v>0</v>
      </c>
      <c r="AE280" s="80">
        <f t="shared" si="99"/>
        <v>0</v>
      </c>
      <c r="AF280" s="32">
        <f t="shared" si="99"/>
        <v>0</v>
      </c>
      <c r="AG280" s="32">
        <f t="shared" si="99"/>
        <v>0</v>
      </c>
      <c r="AH280" s="32">
        <f t="shared" si="99"/>
        <v>0</v>
      </c>
      <c r="AI280" s="32">
        <f t="shared" si="99"/>
        <v>0</v>
      </c>
      <c r="AJ280" s="315">
        <f t="shared" si="99"/>
        <v>0</v>
      </c>
      <c r="AK280" s="53">
        <f t="shared" si="99"/>
        <v>222082.55</v>
      </c>
      <c r="AL280" s="14"/>
      <c r="AM280" s="14"/>
    </row>
    <row r="281" spans="1:39" s="19" customFormat="1" ht="11.25" hidden="1">
      <c r="A281" s="129"/>
      <c r="B281" s="143" t="s">
        <v>115</v>
      </c>
      <c r="C281" s="159"/>
      <c r="D281" s="183"/>
      <c r="E281" s="129"/>
      <c r="F281" s="129"/>
      <c r="G281" s="25">
        <v>850763.78</v>
      </c>
      <c r="H281" s="120"/>
      <c r="I281" s="24">
        <v>89835</v>
      </c>
      <c r="J281" s="22">
        <v>133383.79</v>
      </c>
      <c r="K281" s="22">
        <v>0</v>
      </c>
      <c r="L281" s="22">
        <v>0</v>
      </c>
      <c r="M281" s="22">
        <v>0</v>
      </c>
      <c r="N281" s="21">
        <v>0</v>
      </c>
      <c r="O281" s="21">
        <v>0</v>
      </c>
      <c r="P281" s="22">
        <v>0</v>
      </c>
      <c r="Q281" s="22">
        <v>0</v>
      </c>
      <c r="R281" s="22">
        <v>0</v>
      </c>
      <c r="S281" s="22">
        <v>0</v>
      </c>
      <c r="T281" s="21">
        <v>0</v>
      </c>
      <c r="U281" s="22">
        <v>0</v>
      </c>
      <c r="V281" s="21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1">
        <v>0</v>
      </c>
      <c r="AC281" s="22">
        <v>0</v>
      </c>
      <c r="AD281" s="21">
        <v>0</v>
      </c>
      <c r="AE281" s="22">
        <v>0</v>
      </c>
      <c r="AF281" s="22">
        <v>0</v>
      </c>
      <c r="AG281" s="22">
        <v>0</v>
      </c>
      <c r="AH281" s="22">
        <v>0</v>
      </c>
      <c r="AI281" s="21">
        <v>0</v>
      </c>
      <c r="AJ281" s="24">
        <v>0</v>
      </c>
      <c r="AK281" s="312">
        <v>222082.55</v>
      </c>
      <c r="AL281" s="314"/>
      <c r="AM281" s="14"/>
    </row>
    <row r="282" spans="1:39" s="19" customFormat="1" ht="11.25" hidden="1">
      <c r="A282" s="132"/>
      <c r="B282" s="152" t="s">
        <v>116</v>
      </c>
      <c r="C282" s="140"/>
      <c r="D282" s="186"/>
      <c r="E282" s="132"/>
      <c r="F282" s="132"/>
      <c r="G282" s="53">
        <v>0</v>
      </c>
      <c r="H282" s="212"/>
      <c r="I282" s="56">
        <v>0</v>
      </c>
      <c r="J282" s="55">
        <v>0</v>
      </c>
      <c r="K282" s="55">
        <v>0</v>
      </c>
      <c r="L282" s="55">
        <v>0</v>
      </c>
      <c r="M282" s="55">
        <v>0</v>
      </c>
      <c r="N282" s="54">
        <v>0</v>
      </c>
      <c r="O282" s="54">
        <v>0</v>
      </c>
      <c r="P282" s="55">
        <v>0</v>
      </c>
      <c r="Q282" s="55">
        <v>0</v>
      </c>
      <c r="R282" s="55">
        <v>0</v>
      </c>
      <c r="S282" s="55">
        <v>0</v>
      </c>
      <c r="T282" s="54">
        <v>0</v>
      </c>
      <c r="U282" s="55">
        <v>0</v>
      </c>
      <c r="V282" s="54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4">
        <v>0</v>
      </c>
      <c r="AC282" s="55">
        <v>0</v>
      </c>
      <c r="AD282" s="54">
        <v>0</v>
      </c>
      <c r="AE282" s="55">
        <v>0</v>
      </c>
      <c r="AF282" s="55">
        <v>0</v>
      </c>
      <c r="AG282" s="55">
        <v>0</v>
      </c>
      <c r="AH282" s="55">
        <v>0</v>
      </c>
      <c r="AI282" s="54">
        <v>0</v>
      </c>
      <c r="AJ282" s="56">
        <v>0</v>
      </c>
      <c r="AK282" s="53">
        <v>0</v>
      </c>
      <c r="AL282" s="14"/>
      <c r="AM282" s="14"/>
    </row>
    <row r="283" spans="1:39" s="19" customFormat="1" ht="32.25" customHeight="1" hidden="1">
      <c r="A283" s="85">
        <v>29</v>
      </c>
      <c r="B283" s="399" t="s">
        <v>134</v>
      </c>
      <c r="C283" s="151" t="s">
        <v>63</v>
      </c>
      <c r="D283" s="185" t="s">
        <v>135</v>
      </c>
      <c r="E283" s="85">
        <v>2012</v>
      </c>
      <c r="F283" s="85">
        <v>2013</v>
      </c>
      <c r="G283" s="40">
        <f aca="true" t="shared" si="100" ref="G283:AK283">SUM(G284:G285)</f>
        <v>1143</v>
      </c>
      <c r="H283" s="211">
        <f t="shared" si="100"/>
        <v>806537</v>
      </c>
      <c r="I283" s="41">
        <f>SUM(I284:I285)</f>
        <v>653</v>
      </c>
      <c r="J283" s="38">
        <f t="shared" si="100"/>
        <v>490</v>
      </c>
      <c r="K283" s="38">
        <f t="shared" si="100"/>
        <v>0</v>
      </c>
      <c r="L283" s="38">
        <f t="shared" si="100"/>
        <v>0</v>
      </c>
      <c r="M283" s="38">
        <f t="shared" si="100"/>
        <v>0</v>
      </c>
      <c r="N283" s="37">
        <f t="shared" si="100"/>
        <v>0</v>
      </c>
      <c r="O283" s="37">
        <f t="shared" si="100"/>
        <v>0</v>
      </c>
      <c r="P283" s="38">
        <f t="shared" si="100"/>
        <v>0</v>
      </c>
      <c r="Q283" s="38">
        <f t="shared" si="100"/>
        <v>0</v>
      </c>
      <c r="R283" s="38">
        <f t="shared" si="100"/>
        <v>0</v>
      </c>
      <c r="S283" s="38">
        <f t="shared" si="100"/>
        <v>0</v>
      </c>
      <c r="T283" s="37">
        <f t="shared" si="100"/>
        <v>0</v>
      </c>
      <c r="U283" s="38">
        <f t="shared" si="100"/>
        <v>0</v>
      </c>
      <c r="V283" s="37">
        <f t="shared" si="100"/>
        <v>0</v>
      </c>
      <c r="W283" s="38">
        <f t="shared" si="100"/>
        <v>0</v>
      </c>
      <c r="X283" s="38">
        <f t="shared" si="100"/>
        <v>0</v>
      </c>
      <c r="Y283" s="38">
        <f t="shared" si="100"/>
        <v>0</v>
      </c>
      <c r="Z283" s="38">
        <f t="shared" si="100"/>
        <v>0</v>
      </c>
      <c r="AA283" s="38">
        <f t="shared" si="100"/>
        <v>0</v>
      </c>
      <c r="AB283" s="37">
        <f t="shared" si="100"/>
        <v>0</v>
      </c>
      <c r="AC283" s="38">
        <f t="shared" si="100"/>
        <v>0</v>
      </c>
      <c r="AD283" s="37">
        <f t="shared" si="100"/>
        <v>0</v>
      </c>
      <c r="AE283" s="38">
        <f t="shared" si="100"/>
        <v>0</v>
      </c>
      <c r="AF283" s="38">
        <f t="shared" si="100"/>
        <v>0</v>
      </c>
      <c r="AG283" s="38">
        <f t="shared" si="100"/>
        <v>0</v>
      </c>
      <c r="AH283" s="38">
        <f t="shared" si="100"/>
        <v>0</v>
      </c>
      <c r="AI283" s="37">
        <f t="shared" si="100"/>
        <v>0</v>
      </c>
      <c r="AJ283" s="41">
        <f t="shared" si="100"/>
        <v>0</v>
      </c>
      <c r="AK283" s="40">
        <f t="shared" si="100"/>
        <v>0</v>
      </c>
      <c r="AL283" s="14"/>
      <c r="AM283" s="14"/>
    </row>
    <row r="284" spans="1:39" s="19" customFormat="1" ht="11.25" hidden="1">
      <c r="A284" s="129"/>
      <c r="B284" s="154" t="s">
        <v>11</v>
      </c>
      <c r="C284" s="129"/>
      <c r="D284" s="196"/>
      <c r="E284" s="199"/>
      <c r="F284" s="199"/>
      <c r="G284" s="124">
        <v>1143</v>
      </c>
      <c r="H284" s="120">
        <v>806537</v>
      </c>
      <c r="I284" s="24">
        <v>653</v>
      </c>
      <c r="J284" s="22">
        <v>490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1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5">
        <v>0</v>
      </c>
      <c r="AL284" s="14"/>
      <c r="AM284" s="14"/>
    </row>
    <row r="285" spans="1:39" s="19" customFormat="1" ht="11.25" hidden="1">
      <c r="A285" s="130"/>
      <c r="B285" s="144" t="s">
        <v>12</v>
      </c>
      <c r="C285" s="160"/>
      <c r="D285" s="184"/>
      <c r="E285" s="130"/>
      <c r="F285" s="130"/>
      <c r="G285" s="30">
        <v>0</v>
      </c>
      <c r="H285" s="209">
        <v>0</v>
      </c>
      <c r="I285" s="29">
        <v>0</v>
      </c>
      <c r="J285" s="28"/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3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108">
        <v>0</v>
      </c>
      <c r="AL285" s="14"/>
      <c r="AM285" s="14"/>
    </row>
    <row r="286" spans="1:39" s="19" customFormat="1" ht="45" hidden="1">
      <c r="A286" s="128">
        <v>30</v>
      </c>
      <c r="B286" s="404" t="s">
        <v>142</v>
      </c>
      <c r="C286" s="282" t="s">
        <v>48</v>
      </c>
      <c r="D286" s="185" t="s">
        <v>140</v>
      </c>
      <c r="E286" s="128">
        <v>2010</v>
      </c>
      <c r="F286" s="128">
        <v>2013</v>
      </c>
      <c r="G286" s="34">
        <f>SUM(G287:G288)</f>
        <v>5604300</v>
      </c>
      <c r="H286" s="34">
        <f aca="true" t="shared" si="101" ref="H286:AK286">SUM(H287:H288)</f>
        <v>0</v>
      </c>
      <c r="I286" s="313">
        <f t="shared" si="101"/>
        <v>1720000</v>
      </c>
      <c r="J286" s="32">
        <f t="shared" si="101"/>
        <v>1012170</v>
      </c>
      <c r="K286" s="59">
        <f t="shared" si="101"/>
        <v>0</v>
      </c>
      <c r="L286" s="32">
        <f t="shared" si="101"/>
        <v>0</v>
      </c>
      <c r="M286" s="32">
        <f t="shared" si="101"/>
        <v>0</v>
      </c>
      <c r="N286" s="59">
        <f t="shared" si="101"/>
        <v>0</v>
      </c>
      <c r="O286" s="32">
        <f t="shared" si="101"/>
        <v>0</v>
      </c>
      <c r="P286" s="59">
        <f t="shared" si="101"/>
        <v>0</v>
      </c>
      <c r="Q286" s="32">
        <f t="shared" si="101"/>
        <v>0</v>
      </c>
      <c r="R286" s="59">
        <f t="shared" si="101"/>
        <v>0</v>
      </c>
      <c r="S286" s="32">
        <f t="shared" si="101"/>
        <v>0</v>
      </c>
      <c r="T286" s="31">
        <f t="shared" si="101"/>
        <v>0</v>
      </c>
      <c r="U286" s="59">
        <f t="shared" si="101"/>
        <v>0</v>
      </c>
      <c r="V286" s="32">
        <f t="shared" si="101"/>
        <v>0</v>
      </c>
      <c r="W286" s="32">
        <f t="shared" si="101"/>
        <v>0</v>
      </c>
      <c r="X286" s="59">
        <f t="shared" si="101"/>
        <v>0</v>
      </c>
      <c r="Y286" s="32">
        <f t="shared" si="101"/>
        <v>0</v>
      </c>
      <c r="Z286" s="59">
        <f t="shared" si="101"/>
        <v>0</v>
      </c>
      <c r="AA286" s="32">
        <f t="shared" si="101"/>
        <v>0</v>
      </c>
      <c r="AB286" s="59">
        <f t="shared" si="101"/>
        <v>0</v>
      </c>
      <c r="AC286" s="32">
        <f t="shared" si="101"/>
        <v>0</v>
      </c>
      <c r="AD286" s="59">
        <f t="shared" si="101"/>
        <v>0</v>
      </c>
      <c r="AE286" s="32">
        <f t="shared" si="101"/>
        <v>0</v>
      </c>
      <c r="AF286" s="32">
        <f t="shared" si="101"/>
        <v>0</v>
      </c>
      <c r="AG286" s="31">
        <f t="shared" si="101"/>
        <v>0</v>
      </c>
      <c r="AH286" s="31">
        <f t="shared" si="101"/>
        <v>0</v>
      </c>
      <c r="AI286" s="59">
        <f t="shared" si="101"/>
        <v>0</v>
      </c>
      <c r="AJ286" s="355">
        <f t="shared" si="101"/>
        <v>0</v>
      </c>
      <c r="AK286" s="34">
        <f t="shared" si="101"/>
        <v>0</v>
      </c>
      <c r="AL286" s="14"/>
      <c r="AM286" s="14"/>
    </row>
    <row r="287" spans="1:39" s="19" customFormat="1" ht="11.25" hidden="1">
      <c r="A287" s="129"/>
      <c r="B287" s="321" t="s">
        <v>115</v>
      </c>
      <c r="C287" s="171"/>
      <c r="D287" s="191"/>
      <c r="E287" s="138"/>
      <c r="F287" s="138"/>
      <c r="G287" s="109">
        <v>5604300</v>
      </c>
      <c r="H287" s="225"/>
      <c r="I287" s="79">
        <v>1720000</v>
      </c>
      <c r="J287" s="76">
        <v>1012170</v>
      </c>
      <c r="K287" s="76">
        <v>0</v>
      </c>
      <c r="L287" s="76">
        <v>0</v>
      </c>
      <c r="M287" s="76">
        <v>0</v>
      </c>
      <c r="N287" s="76">
        <v>0</v>
      </c>
      <c r="O287" s="76">
        <v>0</v>
      </c>
      <c r="P287" s="76">
        <v>0</v>
      </c>
      <c r="Q287" s="76">
        <v>0</v>
      </c>
      <c r="R287" s="76">
        <v>0</v>
      </c>
      <c r="S287" s="76">
        <v>0</v>
      </c>
      <c r="T287" s="78">
        <v>0</v>
      </c>
      <c r="U287" s="76">
        <v>0</v>
      </c>
      <c r="V287" s="76">
        <v>0</v>
      </c>
      <c r="W287" s="76">
        <v>0</v>
      </c>
      <c r="X287" s="76">
        <v>0</v>
      </c>
      <c r="Y287" s="76">
        <v>0</v>
      </c>
      <c r="Z287" s="76">
        <v>0</v>
      </c>
      <c r="AA287" s="76">
        <v>0</v>
      </c>
      <c r="AB287" s="76">
        <v>0</v>
      </c>
      <c r="AC287" s="76">
        <v>0</v>
      </c>
      <c r="AD287" s="76">
        <v>0</v>
      </c>
      <c r="AE287" s="76">
        <v>0</v>
      </c>
      <c r="AF287" s="76">
        <v>0</v>
      </c>
      <c r="AG287" s="76">
        <v>0</v>
      </c>
      <c r="AH287" s="76">
        <v>0</v>
      </c>
      <c r="AI287" s="76">
        <v>0</v>
      </c>
      <c r="AJ287" s="76">
        <v>0</v>
      </c>
      <c r="AK287" s="109"/>
      <c r="AL287" s="314"/>
      <c r="AM287" s="14"/>
    </row>
    <row r="288" spans="1:39" s="19" customFormat="1" ht="11.25" hidden="1">
      <c r="A288" s="130"/>
      <c r="B288" s="381" t="s">
        <v>141</v>
      </c>
      <c r="C288" s="280"/>
      <c r="D288" s="183"/>
      <c r="E288" s="129"/>
      <c r="F288" s="129"/>
      <c r="G288" s="25">
        <v>0</v>
      </c>
      <c r="H288" s="120"/>
      <c r="I288" s="24">
        <v>0</v>
      </c>
      <c r="J288" s="22"/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1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312"/>
      <c r="AL288" s="314"/>
      <c r="AM288" s="14"/>
    </row>
    <row r="289" spans="1:39" s="19" customFormat="1" ht="45" hidden="1">
      <c r="A289" s="128">
        <v>31</v>
      </c>
      <c r="B289" s="406" t="s">
        <v>139</v>
      </c>
      <c r="C289" s="322" t="s">
        <v>48</v>
      </c>
      <c r="D289" s="309" t="s">
        <v>143</v>
      </c>
      <c r="E289" s="132">
        <v>2010</v>
      </c>
      <c r="F289" s="132">
        <v>2013</v>
      </c>
      <c r="G289" s="53">
        <f>SUM(G290:G291)</f>
        <v>4821620</v>
      </c>
      <c r="H289" s="53">
        <f aca="true" t="shared" si="102" ref="H289:AK289">SUM(H290:H291)</f>
        <v>0</v>
      </c>
      <c r="I289" s="304">
        <f t="shared" si="102"/>
        <v>1720000</v>
      </c>
      <c r="J289" s="24">
        <f t="shared" si="102"/>
        <v>864850</v>
      </c>
      <c r="K289" s="22">
        <f t="shared" si="102"/>
        <v>0</v>
      </c>
      <c r="L289" s="22">
        <f t="shared" si="102"/>
        <v>0</v>
      </c>
      <c r="M289" s="21">
        <f t="shared" si="102"/>
        <v>0</v>
      </c>
      <c r="N289" s="21">
        <f t="shared" si="102"/>
        <v>0</v>
      </c>
      <c r="O289" s="80">
        <f t="shared" si="102"/>
        <v>0</v>
      </c>
      <c r="P289" s="22">
        <f t="shared" si="102"/>
        <v>0</v>
      </c>
      <c r="Q289" s="21">
        <f t="shared" si="102"/>
        <v>0</v>
      </c>
      <c r="R289" s="80">
        <f t="shared" si="102"/>
        <v>0</v>
      </c>
      <c r="S289" s="22">
        <f t="shared" si="102"/>
        <v>0</v>
      </c>
      <c r="T289" s="22">
        <f t="shared" si="102"/>
        <v>0</v>
      </c>
      <c r="U289" s="21">
        <f t="shared" si="102"/>
        <v>0</v>
      </c>
      <c r="V289" s="21">
        <f t="shared" si="102"/>
        <v>0</v>
      </c>
      <c r="W289" s="80">
        <f t="shared" si="102"/>
        <v>0</v>
      </c>
      <c r="X289" s="22">
        <f t="shared" si="102"/>
        <v>0</v>
      </c>
      <c r="Y289" s="80">
        <f t="shared" si="102"/>
        <v>0</v>
      </c>
      <c r="Z289" s="22">
        <f t="shared" si="102"/>
        <v>0</v>
      </c>
      <c r="AA289" s="21">
        <f t="shared" si="102"/>
        <v>0</v>
      </c>
      <c r="AB289" s="80">
        <f t="shared" si="102"/>
        <v>0</v>
      </c>
      <c r="AC289" s="22">
        <f t="shared" si="102"/>
        <v>0</v>
      </c>
      <c r="AD289" s="80">
        <f t="shared" si="102"/>
        <v>0</v>
      </c>
      <c r="AE289" s="22">
        <f t="shared" si="102"/>
        <v>0</v>
      </c>
      <c r="AF289" s="22">
        <f t="shared" si="102"/>
        <v>0</v>
      </c>
      <c r="AG289" s="22">
        <f t="shared" si="102"/>
        <v>0</v>
      </c>
      <c r="AH289" s="22">
        <f t="shared" si="102"/>
        <v>0</v>
      </c>
      <c r="AI289" s="80">
        <f t="shared" si="102"/>
        <v>0</v>
      </c>
      <c r="AJ289" s="316">
        <f t="shared" si="102"/>
        <v>0</v>
      </c>
      <c r="AK289" s="53">
        <f t="shared" si="102"/>
        <v>0</v>
      </c>
      <c r="AL289" s="14"/>
      <c r="AM289" s="14"/>
    </row>
    <row r="290" spans="1:39" s="19" customFormat="1" ht="11.25" hidden="1">
      <c r="A290" s="129"/>
      <c r="B290" s="143" t="s">
        <v>115</v>
      </c>
      <c r="C290" s="280"/>
      <c r="D290" s="183"/>
      <c r="E290" s="129"/>
      <c r="F290" s="129"/>
      <c r="G290" s="25">
        <v>4821620</v>
      </c>
      <c r="H290" s="120"/>
      <c r="I290" s="24">
        <v>1720000</v>
      </c>
      <c r="J290" s="22">
        <v>864850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1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5"/>
      <c r="AL290" s="14"/>
      <c r="AM290" s="14"/>
    </row>
    <row r="291" spans="1:39" s="19" customFormat="1" ht="11.25" hidden="1">
      <c r="A291" s="134"/>
      <c r="B291" s="148" t="s">
        <v>116</v>
      </c>
      <c r="C291" s="164"/>
      <c r="D291" s="188"/>
      <c r="E291" s="134"/>
      <c r="F291" s="134"/>
      <c r="G291" s="108"/>
      <c r="H291" s="214"/>
      <c r="I291" s="60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3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108"/>
      <c r="AL291" s="14"/>
      <c r="AM291" s="14"/>
    </row>
    <row r="292" spans="1:39" s="19" customFormat="1" ht="33.75" hidden="1">
      <c r="A292" s="128">
        <v>32</v>
      </c>
      <c r="B292" s="151" t="s">
        <v>144</v>
      </c>
      <c r="C292" s="165" t="s">
        <v>67</v>
      </c>
      <c r="D292" s="185" t="s">
        <v>145</v>
      </c>
      <c r="E292" s="128">
        <v>2008</v>
      </c>
      <c r="F292" s="128">
        <v>2015</v>
      </c>
      <c r="G292" s="34">
        <f aca="true" t="shared" si="103" ref="G292:AK292">SUM(G293:G294)</f>
        <v>6685120</v>
      </c>
      <c r="H292" s="34">
        <f t="shared" si="103"/>
        <v>0</v>
      </c>
      <c r="I292" s="216">
        <f t="shared" si="103"/>
        <v>1677600</v>
      </c>
      <c r="J292" s="32">
        <f t="shared" si="103"/>
        <v>1050000</v>
      </c>
      <c r="K292" s="32">
        <f t="shared" si="103"/>
        <v>765000</v>
      </c>
      <c r="L292" s="59">
        <f t="shared" si="103"/>
        <v>557576</v>
      </c>
      <c r="M292" s="32">
        <f t="shared" si="103"/>
        <v>0</v>
      </c>
      <c r="N292" s="59">
        <f t="shared" si="103"/>
        <v>0</v>
      </c>
      <c r="O292" s="33">
        <f t="shared" si="103"/>
        <v>0</v>
      </c>
      <c r="P292" s="33">
        <f t="shared" si="103"/>
        <v>0</v>
      </c>
      <c r="Q292" s="32">
        <f t="shared" si="103"/>
        <v>0</v>
      </c>
      <c r="R292" s="32">
        <f t="shared" si="103"/>
        <v>0</v>
      </c>
      <c r="S292" s="59">
        <f t="shared" si="103"/>
        <v>0</v>
      </c>
      <c r="T292" s="33">
        <f t="shared" si="103"/>
        <v>0</v>
      </c>
      <c r="U292" s="33">
        <f t="shared" si="103"/>
        <v>0</v>
      </c>
      <c r="V292" s="33">
        <f t="shared" si="103"/>
        <v>0</v>
      </c>
      <c r="W292" s="32">
        <f t="shared" si="103"/>
        <v>0</v>
      </c>
      <c r="X292" s="59">
        <f t="shared" si="103"/>
        <v>0</v>
      </c>
      <c r="Y292" s="33">
        <f t="shared" si="103"/>
        <v>0</v>
      </c>
      <c r="Z292" s="33">
        <f t="shared" si="103"/>
        <v>0</v>
      </c>
      <c r="AA292" s="33">
        <f t="shared" si="103"/>
        <v>0</v>
      </c>
      <c r="AB292" s="32">
        <f t="shared" si="103"/>
        <v>0</v>
      </c>
      <c r="AC292" s="59">
        <f t="shared" si="103"/>
        <v>0</v>
      </c>
      <c r="AD292" s="33">
        <f t="shared" si="103"/>
        <v>0</v>
      </c>
      <c r="AE292" s="33">
        <f t="shared" si="103"/>
        <v>0</v>
      </c>
      <c r="AF292" s="33">
        <f t="shared" si="103"/>
        <v>0</v>
      </c>
      <c r="AG292" s="33">
        <f t="shared" si="103"/>
        <v>0</v>
      </c>
      <c r="AH292" s="33">
        <f t="shared" si="103"/>
        <v>0</v>
      </c>
      <c r="AI292" s="32">
        <f t="shared" si="103"/>
        <v>0</v>
      </c>
      <c r="AJ292" s="359">
        <f t="shared" si="103"/>
        <v>0</v>
      </c>
      <c r="AK292" s="34">
        <f t="shared" si="103"/>
        <v>0</v>
      </c>
      <c r="AL292" s="14"/>
      <c r="AM292" s="14"/>
    </row>
    <row r="293" spans="1:39" s="19" customFormat="1" ht="11.25" hidden="1">
      <c r="A293" s="133"/>
      <c r="B293" s="153" t="s">
        <v>115</v>
      </c>
      <c r="C293" s="159"/>
      <c r="D293" s="183"/>
      <c r="E293" s="129"/>
      <c r="F293" s="129"/>
      <c r="G293" s="25">
        <v>6685120</v>
      </c>
      <c r="H293" s="120"/>
      <c r="I293" s="24">
        <v>1677600</v>
      </c>
      <c r="J293" s="22">
        <v>1050000</v>
      </c>
      <c r="K293" s="22">
        <v>765000</v>
      </c>
      <c r="L293" s="22">
        <v>557576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6">
        <v>0</v>
      </c>
      <c r="U293" s="47">
        <v>0</v>
      </c>
      <c r="V293" s="47">
        <v>0</v>
      </c>
      <c r="W293" s="47">
        <v>0</v>
      </c>
      <c r="X293" s="47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317">
        <v>0</v>
      </c>
      <c r="AK293" s="25"/>
      <c r="AL293" s="14"/>
      <c r="AM293" s="14"/>
    </row>
    <row r="294" spans="1:39" s="19" customFormat="1" ht="11.25" hidden="1">
      <c r="A294" s="134"/>
      <c r="B294" s="148" t="s">
        <v>116</v>
      </c>
      <c r="C294" s="164"/>
      <c r="D294" s="188"/>
      <c r="E294" s="134"/>
      <c r="F294" s="134"/>
      <c r="G294" s="108">
        <v>0</v>
      </c>
      <c r="H294" s="214"/>
      <c r="I294" s="60">
        <v>0</v>
      </c>
      <c r="J294" s="60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3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108"/>
      <c r="AL294" s="14"/>
      <c r="AM294" s="14"/>
    </row>
    <row r="295" spans="1:39" s="19" customFormat="1" ht="29.25" hidden="1">
      <c r="A295" s="128">
        <v>33</v>
      </c>
      <c r="B295" s="151" t="s">
        <v>146</v>
      </c>
      <c r="C295" s="272" t="s">
        <v>68</v>
      </c>
      <c r="D295" s="187" t="s">
        <v>145</v>
      </c>
      <c r="E295" s="135">
        <v>2012</v>
      </c>
      <c r="F295" s="135">
        <v>2014</v>
      </c>
      <c r="G295" s="110">
        <f>SUM(G296:G297)</f>
        <v>21468328</v>
      </c>
      <c r="H295" s="110">
        <f aca="true" t="shared" si="104" ref="H295:AK295">SUM(H296:H297)</f>
        <v>0</v>
      </c>
      <c r="I295" s="216">
        <f t="shared" si="104"/>
        <v>7500000</v>
      </c>
      <c r="J295" s="98">
        <f t="shared" si="104"/>
        <v>7500000</v>
      </c>
      <c r="K295" s="32">
        <f t="shared" si="104"/>
        <v>6468328</v>
      </c>
      <c r="L295" s="98">
        <f t="shared" si="104"/>
        <v>0</v>
      </c>
      <c r="M295" s="117">
        <f t="shared" si="104"/>
        <v>0</v>
      </c>
      <c r="N295" s="117">
        <f t="shared" si="104"/>
        <v>0</v>
      </c>
      <c r="O295" s="117">
        <f t="shared" si="104"/>
        <v>0</v>
      </c>
      <c r="P295" s="118">
        <f t="shared" si="104"/>
        <v>0</v>
      </c>
      <c r="Q295" s="118">
        <f t="shared" si="104"/>
        <v>0</v>
      </c>
      <c r="R295" s="98">
        <f t="shared" si="104"/>
        <v>0</v>
      </c>
      <c r="S295" s="117">
        <f t="shared" si="104"/>
        <v>0</v>
      </c>
      <c r="T295" s="117">
        <f t="shared" si="104"/>
        <v>0</v>
      </c>
      <c r="U295" s="117">
        <f t="shared" si="104"/>
        <v>0</v>
      </c>
      <c r="V295" s="98">
        <f t="shared" si="104"/>
        <v>0</v>
      </c>
      <c r="W295" s="117">
        <f t="shared" si="104"/>
        <v>0</v>
      </c>
      <c r="X295" s="117">
        <f t="shared" si="104"/>
        <v>0</v>
      </c>
      <c r="Y295" s="117">
        <f t="shared" si="104"/>
        <v>0</v>
      </c>
      <c r="Z295" s="98">
        <f t="shared" si="104"/>
        <v>0</v>
      </c>
      <c r="AA295" s="117">
        <f t="shared" si="104"/>
        <v>0</v>
      </c>
      <c r="AB295" s="98">
        <f t="shared" si="104"/>
        <v>0</v>
      </c>
      <c r="AC295" s="117">
        <f t="shared" si="104"/>
        <v>0</v>
      </c>
      <c r="AD295" s="117">
        <f t="shared" si="104"/>
        <v>0</v>
      </c>
      <c r="AE295" s="117">
        <f t="shared" si="104"/>
        <v>0</v>
      </c>
      <c r="AF295" s="98">
        <f t="shared" si="104"/>
        <v>0</v>
      </c>
      <c r="AG295" s="117">
        <f t="shared" si="104"/>
        <v>0</v>
      </c>
      <c r="AH295" s="117">
        <f t="shared" si="104"/>
        <v>0</v>
      </c>
      <c r="AI295" s="98">
        <f t="shared" si="104"/>
        <v>0</v>
      </c>
      <c r="AJ295" s="376">
        <f t="shared" si="104"/>
        <v>0</v>
      </c>
      <c r="AK295" s="110">
        <f t="shared" si="104"/>
        <v>0</v>
      </c>
      <c r="AL295" s="14"/>
      <c r="AM295" s="14"/>
    </row>
    <row r="296" spans="1:39" s="19" customFormat="1" ht="11.25" hidden="1">
      <c r="A296" s="129"/>
      <c r="B296" s="143" t="s">
        <v>115</v>
      </c>
      <c r="C296" s="280"/>
      <c r="D296" s="183"/>
      <c r="E296" s="129"/>
      <c r="F296" s="129"/>
      <c r="G296" s="25">
        <v>21468328</v>
      </c>
      <c r="H296" s="120"/>
      <c r="I296" s="24">
        <v>7500000</v>
      </c>
      <c r="J296" s="22">
        <v>7500000</v>
      </c>
      <c r="K296" s="22">
        <v>6468328</v>
      </c>
      <c r="L296" s="22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6">
        <v>0</v>
      </c>
      <c r="U296" s="47">
        <v>0</v>
      </c>
      <c r="V296" s="47">
        <v>0</v>
      </c>
      <c r="W296" s="47">
        <v>0</v>
      </c>
      <c r="X296" s="47">
        <v>0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0</v>
      </c>
      <c r="AE296" s="47">
        <v>0</v>
      </c>
      <c r="AF296" s="47">
        <v>0</v>
      </c>
      <c r="AG296" s="47">
        <v>0</v>
      </c>
      <c r="AH296" s="47">
        <v>0</v>
      </c>
      <c r="AI296" s="47">
        <v>0</v>
      </c>
      <c r="AJ296" s="47">
        <v>0</v>
      </c>
      <c r="AK296" s="25"/>
      <c r="AL296" s="14"/>
      <c r="AM296" s="14"/>
    </row>
    <row r="297" spans="1:39" s="19" customFormat="1" ht="11.25" hidden="1">
      <c r="A297" s="134"/>
      <c r="B297" s="148" t="s">
        <v>116</v>
      </c>
      <c r="C297" s="164"/>
      <c r="D297" s="188"/>
      <c r="E297" s="134"/>
      <c r="F297" s="134"/>
      <c r="G297" s="108">
        <v>0</v>
      </c>
      <c r="H297" s="214">
        <v>0</v>
      </c>
      <c r="I297" s="60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3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  <c r="Z297" s="44">
        <v>0</v>
      </c>
      <c r="AA297" s="44">
        <v>0</v>
      </c>
      <c r="AB297" s="44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108"/>
      <c r="AL297" s="14"/>
      <c r="AM297" s="14"/>
    </row>
    <row r="298" spans="1:39" s="19" customFormat="1" ht="33.75" hidden="1">
      <c r="A298" s="85">
        <v>34</v>
      </c>
      <c r="B298" s="399" t="s">
        <v>69</v>
      </c>
      <c r="C298" s="163" t="s">
        <v>67</v>
      </c>
      <c r="D298" s="185" t="s">
        <v>26</v>
      </c>
      <c r="E298" s="85">
        <v>2012</v>
      </c>
      <c r="F298" s="85">
        <v>2014</v>
      </c>
      <c r="G298" s="40">
        <f>SUM(G299:G300)</f>
        <v>364000</v>
      </c>
      <c r="H298" s="211">
        <f aca="true" t="shared" si="105" ref="H298:AK298">SUM(H299:H300)</f>
        <v>289074</v>
      </c>
      <c r="I298" s="41">
        <f t="shared" si="105"/>
        <v>182000</v>
      </c>
      <c r="J298" s="38">
        <f t="shared" si="105"/>
        <v>182000</v>
      </c>
      <c r="K298" s="38">
        <f t="shared" si="105"/>
        <v>0</v>
      </c>
      <c r="L298" s="38">
        <f t="shared" si="105"/>
        <v>0</v>
      </c>
      <c r="M298" s="38">
        <f t="shared" si="105"/>
        <v>0</v>
      </c>
      <c r="N298" s="37">
        <f t="shared" si="105"/>
        <v>0</v>
      </c>
      <c r="O298" s="37">
        <f t="shared" si="105"/>
        <v>0</v>
      </c>
      <c r="P298" s="38">
        <f t="shared" si="105"/>
        <v>0</v>
      </c>
      <c r="Q298" s="38">
        <f t="shared" si="105"/>
        <v>0</v>
      </c>
      <c r="R298" s="38">
        <f t="shared" si="105"/>
        <v>0</v>
      </c>
      <c r="S298" s="38">
        <f t="shared" si="105"/>
        <v>0</v>
      </c>
      <c r="T298" s="37">
        <f t="shared" si="105"/>
        <v>0</v>
      </c>
      <c r="U298" s="38">
        <f t="shared" si="105"/>
        <v>0</v>
      </c>
      <c r="V298" s="37">
        <f t="shared" si="105"/>
        <v>0</v>
      </c>
      <c r="W298" s="38">
        <f t="shared" si="105"/>
        <v>0</v>
      </c>
      <c r="X298" s="38">
        <f t="shared" si="105"/>
        <v>0</v>
      </c>
      <c r="Y298" s="38">
        <f t="shared" si="105"/>
        <v>0</v>
      </c>
      <c r="Z298" s="38">
        <f t="shared" si="105"/>
        <v>0</v>
      </c>
      <c r="AA298" s="38">
        <f t="shared" si="105"/>
        <v>0</v>
      </c>
      <c r="AB298" s="37">
        <f t="shared" si="105"/>
        <v>0</v>
      </c>
      <c r="AC298" s="38">
        <f t="shared" si="105"/>
        <v>0</v>
      </c>
      <c r="AD298" s="37">
        <f t="shared" si="105"/>
        <v>0</v>
      </c>
      <c r="AE298" s="38">
        <f t="shared" si="105"/>
        <v>0</v>
      </c>
      <c r="AF298" s="38">
        <f t="shared" si="105"/>
        <v>0</v>
      </c>
      <c r="AG298" s="38">
        <f t="shared" si="105"/>
        <v>0</v>
      </c>
      <c r="AH298" s="38">
        <f t="shared" si="105"/>
        <v>0</v>
      </c>
      <c r="AI298" s="37">
        <f t="shared" si="105"/>
        <v>0</v>
      </c>
      <c r="AJ298" s="41">
        <f t="shared" si="105"/>
        <v>0</v>
      </c>
      <c r="AK298" s="40">
        <f t="shared" si="105"/>
        <v>0</v>
      </c>
      <c r="AL298" s="14"/>
      <c r="AM298" s="14"/>
    </row>
    <row r="299" spans="1:39" s="19" customFormat="1" ht="11.25" hidden="1">
      <c r="A299" s="129"/>
      <c r="B299" s="143" t="s">
        <v>11</v>
      </c>
      <c r="C299" s="159"/>
      <c r="D299" s="196"/>
      <c r="E299" s="129"/>
      <c r="F299" s="129"/>
      <c r="G299" s="25">
        <v>364000</v>
      </c>
      <c r="H299" s="120">
        <v>289074</v>
      </c>
      <c r="I299" s="24">
        <v>182000</v>
      </c>
      <c r="J299" s="22">
        <v>182000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1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0</v>
      </c>
      <c r="AJ299" s="316">
        <v>0</v>
      </c>
      <c r="AK299" s="25">
        <v>0</v>
      </c>
      <c r="AL299" s="14"/>
      <c r="AM299" s="14"/>
    </row>
    <row r="300" spans="1:39" s="19" customFormat="1" ht="12" hidden="1" thickBot="1">
      <c r="A300" s="134"/>
      <c r="B300" s="148" t="s">
        <v>12</v>
      </c>
      <c r="C300" s="164"/>
      <c r="D300" s="188"/>
      <c r="E300" s="134"/>
      <c r="F300" s="134"/>
      <c r="G300" s="108">
        <v>0</v>
      </c>
      <c r="H300" s="214">
        <v>0</v>
      </c>
      <c r="I300" s="60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3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30">
        <v>0</v>
      </c>
      <c r="AL300" s="14"/>
      <c r="AM300" s="14"/>
    </row>
    <row r="301" spans="1:39" s="19" customFormat="1" ht="33.75">
      <c r="A301" s="132">
        <v>35</v>
      </c>
      <c r="B301" s="426" t="s">
        <v>218</v>
      </c>
      <c r="C301" s="390" t="s">
        <v>68</v>
      </c>
      <c r="D301" s="185" t="s">
        <v>26</v>
      </c>
      <c r="E301" s="132">
        <v>2010</v>
      </c>
      <c r="F301" s="132">
        <v>2012</v>
      </c>
      <c r="G301" s="53">
        <f>G303+G302</f>
        <v>2557208</v>
      </c>
      <c r="H301" s="53">
        <f aca="true" t="shared" si="106" ref="H301:AK301">H303+H302</f>
        <v>0</v>
      </c>
      <c r="I301" s="354">
        <f t="shared" si="106"/>
        <v>806537</v>
      </c>
      <c r="J301" s="118">
        <f t="shared" si="106"/>
        <v>0</v>
      </c>
      <c r="K301" s="118">
        <f t="shared" si="106"/>
        <v>0</v>
      </c>
      <c r="L301" s="118">
        <f t="shared" si="106"/>
        <v>0</v>
      </c>
      <c r="M301" s="118">
        <f t="shared" si="106"/>
        <v>0</v>
      </c>
      <c r="N301" s="118">
        <f t="shared" si="106"/>
        <v>0</v>
      </c>
      <c r="O301" s="118">
        <f t="shared" si="106"/>
        <v>0</v>
      </c>
      <c r="P301" s="118">
        <f t="shared" si="106"/>
        <v>0</v>
      </c>
      <c r="Q301" s="118">
        <f t="shared" si="106"/>
        <v>0</v>
      </c>
      <c r="R301" s="118">
        <f t="shared" si="106"/>
        <v>0</v>
      </c>
      <c r="S301" s="118">
        <f t="shared" si="106"/>
        <v>0</v>
      </c>
      <c r="T301" s="118">
        <f t="shared" si="106"/>
        <v>0</v>
      </c>
      <c r="U301" s="118">
        <f t="shared" si="106"/>
        <v>0</v>
      </c>
      <c r="V301" s="118">
        <f t="shared" si="106"/>
        <v>0</v>
      </c>
      <c r="W301" s="118">
        <f t="shared" si="106"/>
        <v>0</v>
      </c>
      <c r="X301" s="118">
        <f t="shared" si="106"/>
        <v>0</v>
      </c>
      <c r="Y301" s="118">
        <f t="shared" si="106"/>
        <v>0</v>
      </c>
      <c r="Z301" s="118">
        <f t="shared" si="106"/>
        <v>0</v>
      </c>
      <c r="AA301" s="118">
        <f t="shared" si="106"/>
        <v>0</v>
      </c>
      <c r="AB301" s="118">
        <f t="shared" si="106"/>
        <v>0</v>
      </c>
      <c r="AC301" s="118">
        <f t="shared" si="106"/>
        <v>0</v>
      </c>
      <c r="AD301" s="118">
        <f t="shared" si="106"/>
        <v>0</v>
      </c>
      <c r="AE301" s="118">
        <f t="shared" si="106"/>
        <v>0</v>
      </c>
      <c r="AF301" s="118">
        <f t="shared" si="106"/>
        <v>0</v>
      </c>
      <c r="AG301" s="118">
        <f t="shared" si="106"/>
        <v>0</v>
      </c>
      <c r="AH301" s="118">
        <f t="shared" si="106"/>
        <v>0</v>
      </c>
      <c r="AI301" s="118">
        <f t="shared" si="106"/>
        <v>0</v>
      </c>
      <c r="AJ301" s="315">
        <f t="shared" si="106"/>
        <v>0</v>
      </c>
      <c r="AK301" s="53">
        <f t="shared" si="106"/>
        <v>0</v>
      </c>
      <c r="AL301" s="14"/>
      <c r="AM301" s="14"/>
    </row>
    <row r="302" spans="1:39" s="19" customFormat="1" ht="11.25">
      <c r="A302" s="129"/>
      <c r="B302" s="143" t="s">
        <v>115</v>
      </c>
      <c r="C302" s="159"/>
      <c r="D302" s="183"/>
      <c r="E302" s="129"/>
      <c r="F302" s="129"/>
      <c r="G302" s="25">
        <v>2557208</v>
      </c>
      <c r="H302" s="25">
        <v>0</v>
      </c>
      <c r="I302" s="120">
        <v>806537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334">
        <v>0</v>
      </c>
      <c r="AK302" s="25">
        <v>0</v>
      </c>
      <c r="AL302" s="14"/>
      <c r="AM302" s="14"/>
    </row>
    <row r="303" spans="1:39" s="19" customFormat="1" ht="11.25">
      <c r="A303" s="132"/>
      <c r="B303" s="152" t="s">
        <v>116</v>
      </c>
      <c r="C303" s="140"/>
      <c r="D303" s="186"/>
      <c r="E303" s="132"/>
      <c r="F303" s="132"/>
      <c r="G303" s="53">
        <v>0</v>
      </c>
      <c r="H303" s="53">
        <v>0</v>
      </c>
      <c r="I303" s="214">
        <v>0</v>
      </c>
      <c r="J303" s="80">
        <v>0</v>
      </c>
      <c r="K303" s="28">
        <v>0</v>
      </c>
      <c r="L303" s="43">
        <v>0</v>
      </c>
      <c r="M303" s="43">
        <v>0</v>
      </c>
      <c r="N303" s="28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28">
        <v>0</v>
      </c>
      <c r="Y303" s="28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43">
        <v>0</v>
      </c>
      <c r="AF303" s="43">
        <v>0</v>
      </c>
      <c r="AG303" s="43">
        <v>0</v>
      </c>
      <c r="AH303" s="28">
        <v>0</v>
      </c>
      <c r="AI303" s="43">
        <v>0</v>
      </c>
      <c r="AJ303" s="315">
        <v>0</v>
      </c>
      <c r="AK303" s="53">
        <v>0</v>
      </c>
      <c r="AL303" s="14"/>
      <c r="AM303" s="14"/>
    </row>
    <row r="304" spans="1:39" s="19" customFormat="1" ht="35.25" customHeight="1" hidden="1">
      <c r="A304" s="85">
        <v>36</v>
      </c>
      <c r="B304" s="399" t="s">
        <v>70</v>
      </c>
      <c r="C304" s="175" t="s">
        <v>68</v>
      </c>
      <c r="D304" s="185" t="s">
        <v>26</v>
      </c>
      <c r="E304" s="85">
        <v>2012</v>
      </c>
      <c r="F304" s="85">
        <v>2015</v>
      </c>
      <c r="G304" s="40">
        <f>SUM(G305)</f>
        <v>1201000</v>
      </c>
      <c r="H304" s="211">
        <f aca="true" t="shared" si="107" ref="H304:AK304">SUM(H305:H305)</f>
        <v>359040</v>
      </c>
      <c r="I304" s="41">
        <f t="shared" si="107"/>
        <v>1000</v>
      </c>
      <c r="J304" s="38">
        <f t="shared" si="107"/>
        <v>400000</v>
      </c>
      <c r="K304" s="38">
        <f t="shared" si="107"/>
        <v>400000</v>
      </c>
      <c r="L304" s="38">
        <f t="shared" si="107"/>
        <v>400000</v>
      </c>
      <c r="M304" s="38">
        <f t="shared" si="107"/>
        <v>0</v>
      </c>
      <c r="N304" s="37">
        <f t="shared" si="107"/>
        <v>0</v>
      </c>
      <c r="O304" s="37">
        <f t="shared" si="107"/>
        <v>0</v>
      </c>
      <c r="P304" s="38">
        <f t="shared" si="107"/>
        <v>0</v>
      </c>
      <c r="Q304" s="38">
        <f t="shared" si="107"/>
        <v>0</v>
      </c>
      <c r="R304" s="38">
        <f t="shared" si="107"/>
        <v>0</v>
      </c>
      <c r="S304" s="38">
        <f t="shared" si="107"/>
        <v>0</v>
      </c>
      <c r="T304" s="37">
        <f t="shared" si="107"/>
        <v>0</v>
      </c>
      <c r="U304" s="38">
        <f t="shared" si="107"/>
        <v>0</v>
      </c>
      <c r="V304" s="37">
        <f t="shared" si="107"/>
        <v>0</v>
      </c>
      <c r="W304" s="38">
        <f t="shared" si="107"/>
        <v>0</v>
      </c>
      <c r="X304" s="38">
        <f t="shared" si="107"/>
        <v>0</v>
      </c>
      <c r="Y304" s="38">
        <f t="shared" si="107"/>
        <v>0</v>
      </c>
      <c r="Z304" s="38">
        <f t="shared" si="107"/>
        <v>0</v>
      </c>
      <c r="AA304" s="38">
        <f t="shared" si="107"/>
        <v>0</v>
      </c>
      <c r="AB304" s="37">
        <f t="shared" si="107"/>
        <v>0</v>
      </c>
      <c r="AC304" s="38">
        <f t="shared" si="107"/>
        <v>0</v>
      </c>
      <c r="AD304" s="37">
        <f t="shared" si="107"/>
        <v>0</v>
      </c>
      <c r="AE304" s="38">
        <f t="shared" si="107"/>
        <v>0</v>
      </c>
      <c r="AF304" s="38">
        <f t="shared" si="107"/>
        <v>0</v>
      </c>
      <c r="AG304" s="38">
        <f t="shared" si="107"/>
        <v>0</v>
      </c>
      <c r="AH304" s="38">
        <f t="shared" si="107"/>
        <v>0</v>
      </c>
      <c r="AI304" s="37">
        <f t="shared" si="107"/>
        <v>0</v>
      </c>
      <c r="AJ304" s="41">
        <f t="shared" si="107"/>
        <v>0</v>
      </c>
      <c r="AK304" s="40">
        <f t="shared" si="107"/>
        <v>1201000</v>
      </c>
      <c r="AL304" s="14"/>
      <c r="AM304" s="14"/>
    </row>
    <row r="305" spans="1:39" s="19" customFormat="1" ht="11.25" hidden="1">
      <c r="A305" s="129"/>
      <c r="B305" s="154" t="s">
        <v>11</v>
      </c>
      <c r="C305" s="159"/>
      <c r="D305" s="196"/>
      <c r="E305" s="200"/>
      <c r="F305" s="200"/>
      <c r="G305" s="124">
        <v>1201000</v>
      </c>
      <c r="H305" s="226">
        <v>359040</v>
      </c>
      <c r="I305" s="24">
        <v>1000</v>
      </c>
      <c r="J305" s="22">
        <v>400000</v>
      </c>
      <c r="K305" s="22">
        <v>400000</v>
      </c>
      <c r="L305" s="22">
        <v>400000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1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124">
        <v>1201000</v>
      </c>
      <c r="AL305" s="14"/>
      <c r="AM305" s="14"/>
    </row>
    <row r="306" spans="1:39" s="19" customFormat="1" ht="11.25" hidden="1">
      <c r="A306" s="130"/>
      <c r="B306" s="144" t="s">
        <v>12</v>
      </c>
      <c r="C306" s="160"/>
      <c r="D306" s="184"/>
      <c r="E306" s="130"/>
      <c r="F306" s="130"/>
      <c r="G306" s="30">
        <v>0</v>
      </c>
      <c r="H306" s="209">
        <v>0</v>
      </c>
      <c r="I306" s="29">
        <v>0</v>
      </c>
      <c r="J306" s="28">
        <v>0</v>
      </c>
      <c r="K306" s="28">
        <v>0</v>
      </c>
      <c r="L306" s="28">
        <v>0</v>
      </c>
      <c r="M306" s="28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1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30">
        <v>0</v>
      </c>
      <c r="AL306" s="14"/>
      <c r="AM306" s="14"/>
    </row>
    <row r="307" spans="1:39" s="19" customFormat="1" ht="33.75" hidden="1">
      <c r="A307" s="85">
        <v>37</v>
      </c>
      <c r="B307" s="399" t="s">
        <v>192</v>
      </c>
      <c r="C307" s="163" t="s">
        <v>25</v>
      </c>
      <c r="D307" s="185" t="s">
        <v>26</v>
      </c>
      <c r="E307" s="85">
        <v>2012</v>
      </c>
      <c r="F307" s="85">
        <v>2015</v>
      </c>
      <c r="G307" s="40">
        <f>SUM(G308:G309)</f>
        <v>600000</v>
      </c>
      <c r="H307" s="211">
        <f aca="true" t="shared" si="108" ref="H307:AK307">SUM(H308:H309)</f>
        <v>242601</v>
      </c>
      <c r="I307" s="41">
        <f t="shared" si="108"/>
        <v>100000</v>
      </c>
      <c r="J307" s="38">
        <f t="shared" si="108"/>
        <v>200000</v>
      </c>
      <c r="K307" s="38">
        <f t="shared" si="108"/>
        <v>200000</v>
      </c>
      <c r="L307" s="38">
        <f t="shared" si="108"/>
        <v>100000</v>
      </c>
      <c r="M307" s="38">
        <f t="shared" si="108"/>
        <v>0</v>
      </c>
      <c r="N307" s="37">
        <f t="shared" si="108"/>
        <v>0</v>
      </c>
      <c r="O307" s="37">
        <f t="shared" si="108"/>
        <v>0</v>
      </c>
      <c r="P307" s="38">
        <f t="shared" si="108"/>
        <v>0</v>
      </c>
      <c r="Q307" s="38">
        <f t="shared" si="108"/>
        <v>0</v>
      </c>
      <c r="R307" s="38">
        <f t="shared" si="108"/>
        <v>0</v>
      </c>
      <c r="S307" s="38">
        <f t="shared" si="108"/>
        <v>0</v>
      </c>
      <c r="T307" s="37">
        <f t="shared" si="108"/>
        <v>0</v>
      </c>
      <c r="U307" s="38">
        <f t="shared" si="108"/>
        <v>0</v>
      </c>
      <c r="V307" s="37">
        <f t="shared" si="108"/>
        <v>0</v>
      </c>
      <c r="W307" s="38">
        <f t="shared" si="108"/>
        <v>0</v>
      </c>
      <c r="X307" s="38">
        <f t="shared" si="108"/>
        <v>0</v>
      </c>
      <c r="Y307" s="38">
        <f t="shared" si="108"/>
        <v>0</v>
      </c>
      <c r="Z307" s="38">
        <f t="shared" si="108"/>
        <v>0</v>
      </c>
      <c r="AA307" s="38">
        <f t="shared" si="108"/>
        <v>0</v>
      </c>
      <c r="AB307" s="37">
        <f t="shared" si="108"/>
        <v>0</v>
      </c>
      <c r="AC307" s="38">
        <f t="shared" si="108"/>
        <v>0</v>
      </c>
      <c r="AD307" s="37">
        <f t="shared" si="108"/>
        <v>0</v>
      </c>
      <c r="AE307" s="38">
        <f t="shared" si="108"/>
        <v>0</v>
      </c>
      <c r="AF307" s="38">
        <f t="shared" si="108"/>
        <v>0</v>
      </c>
      <c r="AG307" s="38">
        <f t="shared" si="108"/>
        <v>0</v>
      </c>
      <c r="AH307" s="38">
        <f t="shared" si="108"/>
        <v>0</v>
      </c>
      <c r="AI307" s="37">
        <f t="shared" si="108"/>
        <v>0</v>
      </c>
      <c r="AJ307" s="41">
        <f t="shared" si="108"/>
        <v>0</v>
      </c>
      <c r="AK307" s="40">
        <f t="shared" si="108"/>
        <v>600000</v>
      </c>
      <c r="AL307" s="14"/>
      <c r="AM307" s="14"/>
    </row>
    <row r="308" spans="1:39" s="19" customFormat="1" ht="11.25" hidden="1">
      <c r="A308" s="129"/>
      <c r="B308" s="143" t="s">
        <v>11</v>
      </c>
      <c r="C308" s="159"/>
      <c r="D308" s="183"/>
      <c r="E308" s="129"/>
      <c r="F308" s="129"/>
      <c r="G308" s="25">
        <v>600000</v>
      </c>
      <c r="H308" s="120">
        <v>242601</v>
      </c>
      <c r="I308" s="24">
        <v>100000</v>
      </c>
      <c r="J308" s="22">
        <v>200000</v>
      </c>
      <c r="K308" s="22">
        <v>200000</v>
      </c>
      <c r="L308" s="22">
        <v>100000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2">
        <v>0</v>
      </c>
      <c r="T308" s="42">
        <v>0</v>
      </c>
      <c r="U308" s="24">
        <v>0</v>
      </c>
      <c r="V308" s="24">
        <v>0</v>
      </c>
      <c r="W308" s="24">
        <v>0</v>
      </c>
      <c r="X308" s="24">
        <v>0</v>
      </c>
      <c r="Y308" s="24">
        <v>0</v>
      </c>
      <c r="Z308" s="24">
        <v>0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5">
        <v>600000</v>
      </c>
      <c r="AL308" s="14"/>
      <c r="AM308" s="14"/>
    </row>
    <row r="309" spans="1:39" s="19" customFormat="1" ht="11.25" hidden="1">
      <c r="A309" s="130"/>
      <c r="B309" s="144" t="s">
        <v>12</v>
      </c>
      <c r="C309" s="160"/>
      <c r="D309" s="184"/>
      <c r="E309" s="130"/>
      <c r="F309" s="130"/>
      <c r="G309" s="30">
        <v>0</v>
      </c>
      <c r="H309" s="209">
        <v>0</v>
      </c>
      <c r="I309" s="29">
        <v>0</v>
      </c>
      <c r="J309" s="28">
        <v>0</v>
      </c>
      <c r="K309" s="28">
        <v>0</v>
      </c>
      <c r="L309" s="28">
        <v>0</v>
      </c>
      <c r="M309" s="29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2">
        <v>0</v>
      </c>
      <c r="T309" s="42">
        <v>0</v>
      </c>
      <c r="U309" s="24">
        <v>0</v>
      </c>
      <c r="V309" s="24">
        <v>0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0</v>
      </c>
      <c r="AI309" s="24">
        <v>0</v>
      </c>
      <c r="AJ309" s="24">
        <v>0</v>
      </c>
      <c r="AK309" s="30">
        <v>0</v>
      </c>
      <c r="AL309" s="14"/>
      <c r="AM309" s="14"/>
    </row>
    <row r="310" spans="1:39" s="19" customFormat="1" ht="29.25" hidden="1">
      <c r="A310" s="85">
        <v>38</v>
      </c>
      <c r="B310" s="399" t="s">
        <v>71</v>
      </c>
      <c r="C310" s="163" t="s">
        <v>25</v>
      </c>
      <c r="D310" s="185" t="s">
        <v>26</v>
      </c>
      <c r="E310" s="85">
        <v>2008</v>
      </c>
      <c r="F310" s="85">
        <v>2015</v>
      </c>
      <c r="G310" s="40">
        <f>SUM(G311:G312)</f>
        <v>8983488</v>
      </c>
      <c r="H310" s="211">
        <f aca="true" t="shared" si="109" ref="H310:AK310">SUM(H311:H312)</f>
        <v>1155453</v>
      </c>
      <c r="I310" s="41">
        <f t="shared" si="109"/>
        <v>1500000</v>
      </c>
      <c r="J310" s="38">
        <f t="shared" si="109"/>
        <v>1620000</v>
      </c>
      <c r="K310" s="38">
        <f t="shared" si="109"/>
        <v>1620000</v>
      </c>
      <c r="L310" s="38">
        <f t="shared" si="109"/>
        <v>1620000</v>
      </c>
      <c r="M310" s="41">
        <f t="shared" si="109"/>
        <v>0</v>
      </c>
      <c r="N310" s="38">
        <f t="shared" si="109"/>
        <v>0</v>
      </c>
      <c r="O310" s="37">
        <f t="shared" si="109"/>
        <v>0</v>
      </c>
      <c r="P310" s="38">
        <f t="shared" si="109"/>
        <v>0</v>
      </c>
      <c r="Q310" s="38">
        <f t="shared" si="109"/>
        <v>0</v>
      </c>
      <c r="R310" s="38">
        <f t="shared" si="109"/>
        <v>0</v>
      </c>
      <c r="S310" s="38">
        <f t="shared" si="109"/>
        <v>0</v>
      </c>
      <c r="T310" s="37">
        <f t="shared" si="109"/>
        <v>0</v>
      </c>
      <c r="U310" s="38">
        <f t="shared" si="109"/>
        <v>0</v>
      </c>
      <c r="V310" s="37">
        <f t="shared" si="109"/>
        <v>0</v>
      </c>
      <c r="W310" s="38">
        <f t="shared" si="109"/>
        <v>0</v>
      </c>
      <c r="X310" s="38">
        <f t="shared" si="109"/>
        <v>0</v>
      </c>
      <c r="Y310" s="38">
        <f t="shared" si="109"/>
        <v>0</v>
      </c>
      <c r="Z310" s="38">
        <f t="shared" si="109"/>
        <v>0</v>
      </c>
      <c r="AA310" s="38">
        <f t="shared" si="109"/>
        <v>0</v>
      </c>
      <c r="AB310" s="37">
        <f t="shared" si="109"/>
        <v>0</v>
      </c>
      <c r="AC310" s="38">
        <f t="shared" si="109"/>
        <v>0</v>
      </c>
      <c r="AD310" s="37">
        <f t="shared" si="109"/>
        <v>0</v>
      </c>
      <c r="AE310" s="38">
        <f t="shared" si="109"/>
        <v>0</v>
      </c>
      <c r="AF310" s="38">
        <f t="shared" si="109"/>
        <v>0</v>
      </c>
      <c r="AG310" s="38">
        <f t="shared" si="109"/>
        <v>0</v>
      </c>
      <c r="AH310" s="38">
        <f t="shared" si="109"/>
        <v>0</v>
      </c>
      <c r="AI310" s="37">
        <f t="shared" si="109"/>
        <v>0</v>
      </c>
      <c r="AJ310" s="41">
        <f t="shared" si="109"/>
        <v>0</v>
      </c>
      <c r="AK310" s="40">
        <f t="shared" si="109"/>
        <v>0</v>
      </c>
      <c r="AL310" s="14"/>
      <c r="AM310" s="14"/>
    </row>
    <row r="311" spans="1:39" s="19" customFormat="1" ht="11.25" hidden="1">
      <c r="A311" s="129"/>
      <c r="B311" s="143" t="s">
        <v>11</v>
      </c>
      <c r="C311" s="159"/>
      <c r="D311" s="183"/>
      <c r="E311" s="129"/>
      <c r="F311" s="129"/>
      <c r="G311" s="25">
        <v>8983488</v>
      </c>
      <c r="H311" s="120">
        <v>1155453</v>
      </c>
      <c r="I311" s="24">
        <v>1500000</v>
      </c>
      <c r="J311" s="22">
        <v>1620000</v>
      </c>
      <c r="K311" s="22">
        <v>1620000</v>
      </c>
      <c r="L311" s="22">
        <v>1620000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2">
        <v>0</v>
      </c>
      <c r="T311" s="42">
        <v>0</v>
      </c>
      <c r="U311" s="24">
        <v>0</v>
      </c>
      <c r="V311" s="24">
        <v>0</v>
      </c>
      <c r="W311" s="24">
        <v>0</v>
      </c>
      <c r="X311" s="24">
        <v>0</v>
      </c>
      <c r="Y311" s="24">
        <v>0</v>
      </c>
      <c r="Z311" s="24">
        <v>0</v>
      </c>
      <c r="AA311" s="24">
        <v>0</v>
      </c>
      <c r="AB311" s="24">
        <v>0</v>
      </c>
      <c r="AC311" s="24">
        <v>0</v>
      </c>
      <c r="AD311" s="24">
        <v>0</v>
      </c>
      <c r="AE311" s="22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5">
        <v>0</v>
      </c>
      <c r="AL311" s="14"/>
      <c r="AM311" s="14"/>
    </row>
    <row r="312" spans="1:39" s="19" customFormat="1" ht="11.25" hidden="1">
      <c r="A312" s="130"/>
      <c r="B312" s="144" t="s">
        <v>12</v>
      </c>
      <c r="C312" s="160"/>
      <c r="D312" s="184"/>
      <c r="E312" s="130"/>
      <c r="F312" s="130"/>
      <c r="G312" s="30">
        <v>0</v>
      </c>
      <c r="H312" s="209">
        <v>0</v>
      </c>
      <c r="I312" s="29">
        <v>0</v>
      </c>
      <c r="J312" s="28">
        <v>0</v>
      </c>
      <c r="K312" s="28">
        <v>0</v>
      </c>
      <c r="L312" s="28">
        <v>0</v>
      </c>
      <c r="M312" s="29">
        <v>0</v>
      </c>
      <c r="N312" s="60">
        <v>0</v>
      </c>
      <c r="O312" s="60">
        <v>0</v>
      </c>
      <c r="P312" s="60">
        <v>0</v>
      </c>
      <c r="Q312" s="60">
        <v>0</v>
      </c>
      <c r="R312" s="60">
        <v>0</v>
      </c>
      <c r="S312" s="44">
        <v>0</v>
      </c>
      <c r="T312" s="45">
        <v>0</v>
      </c>
      <c r="U312" s="60">
        <v>0</v>
      </c>
      <c r="V312" s="60">
        <v>0</v>
      </c>
      <c r="W312" s="60">
        <v>0</v>
      </c>
      <c r="X312" s="60">
        <v>0</v>
      </c>
      <c r="Y312" s="60">
        <v>0</v>
      </c>
      <c r="Z312" s="60">
        <v>0</v>
      </c>
      <c r="AA312" s="60">
        <v>0</v>
      </c>
      <c r="AB312" s="60">
        <v>0</v>
      </c>
      <c r="AC312" s="60">
        <v>0</v>
      </c>
      <c r="AD312" s="60">
        <v>0</v>
      </c>
      <c r="AE312" s="60">
        <v>0</v>
      </c>
      <c r="AF312" s="60">
        <v>0</v>
      </c>
      <c r="AG312" s="60">
        <v>0</v>
      </c>
      <c r="AH312" s="60">
        <v>0</v>
      </c>
      <c r="AI312" s="60">
        <v>0</v>
      </c>
      <c r="AJ312" s="60">
        <v>0</v>
      </c>
      <c r="AK312" s="108">
        <v>0</v>
      </c>
      <c r="AL312" s="14"/>
      <c r="AM312" s="14"/>
    </row>
    <row r="313" spans="1:39" s="19" customFormat="1" ht="33.75" hidden="1">
      <c r="A313" s="85">
        <v>39</v>
      </c>
      <c r="B313" s="399" t="s">
        <v>72</v>
      </c>
      <c r="C313" s="163" t="s">
        <v>73</v>
      </c>
      <c r="D313" s="185" t="s">
        <v>26</v>
      </c>
      <c r="E313" s="85">
        <v>2012</v>
      </c>
      <c r="F313" s="85">
        <v>2013</v>
      </c>
      <c r="G313" s="40">
        <f>SUM(G314:G315)</f>
        <v>272077</v>
      </c>
      <c r="H313" s="211">
        <f aca="true" t="shared" si="110" ref="H313:AK313">SUM(H314:H315)</f>
        <v>211020</v>
      </c>
      <c r="I313" s="41">
        <f t="shared" si="110"/>
        <v>260000</v>
      </c>
      <c r="J313" s="38">
        <f t="shared" si="110"/>
        <v>12077</v>
      </c>
      <c r="K313" s="38">
        <f t="shared" si="110"/>
        <v>0</v>
      </c>
      <c r="L313" s="38">
        <f t="shared" si="110"/>
        <v>0</v>
      </c>
      <c r="M313" s="41">
        <f t="shared" si="110"/>
        <v>0</v>
      </c>
      <c r="N313" s="38">
        <f t="shared" si="110"/>
        <v>0</v>
      </c>
      <c r="O313" s="37">
        <f t="shared" si="110"/>
        <v>0</v>
      </c>
      <c r="P313" s="38">
        <f t="shared" si="110"/>
        <v>0</v>
      </c>
      <c r="Q313" s="38">
        <f t="shared" si="110"/>
        <v>0</v>
      </c>
      <c r="R313" s="38">
        <f t="shared" si="110"/>
        <v>0</v>
      </c>
      <c r="S313" s="38">
        <f t="shared" si="110"/>
        <v>0</v>
      </c>
      <c r="T313" s="37">
        <f t="shared" si="110"/>
        <v>0</v>
      </c>
      <c r="U313" s="38">
        <f t="shared" si="110"/>
        <v>0</v>
      </c>
      <c r="V313" s="37">
        <f t="shared" si="110"/>
        <v>0</v>
      </c>
      <c r="W313" s="38">
        <f t="shared" si="110"/>
        <v>0</v>
      </c>
      <c r="X313" s="38">
        <f t="shared" si="110"/>
        <v>0</v>
      </c>
      <c r="Y313" s="38">
        <f t="shared" si="110"/>
        <v>0</v>
      </c>
      <c r="Z313" s="38">
        <f t="shared" si="110"/>
        <v>0</v>
      </c>
      <c r="AA313" s="38">
        <f t="shared" si="110"/>
        <v>0</v>
      </c>
      <c r="AB313" s="37">
        <f t="shared" si="110"/>
        <v>0</v>
      </c>
      <c r="AC313" s="38">
        <f t="shared" si="110"/>
        <v>0</v>
      </c>
      <c r="AD313" s="37">
        <f t="shared" si="110"/>
        <v>0</v>
      </c>
      <c r="AE313" s="38">
        <f t="shared" si="110"/>
        <v>0</v>
      </c>
      <c r="AF313" s="50">
        <f t="shared" si="110"/>
        <v>0</v>
      </c>
      <c r="AG313" s="50">
        <f t="shared" si="110"/>
        <v>0</v>
      </c>
      <c r="AH313" s="50">
        <f t="shared" si="110"/>
        <v>0</v>
      </c>
      <c r="AI313" s="65">
        <f t="shared" si="110"/>
        <v>0</v>
      </c>
      <c r="AJ313" s="66">
        <f t="shared" si="110"/>
        <v>0</v>
      </c>
      <c r="AK313" s="67">
        <f t="shared" si="110"/>
        <v>0</v>
      </c>
      <c r="AL313" s="14"/>
      <c r="AM313" s="14"/>
    </row>
    <row r="314" spans="1:39" s="19" customFormat="1" ht="11.25" hidden="1">
      <c r="A314" s="129"/>
      <c r="B314" s="143" t="s">
        <v>11</v>
      </c>
      <c r="C314" s="159"/>
      <c r="D314" s="183"/>
      <c r="E314" s="129"/>
      <c r="F314" s="129"/>
      <c r="G314" s="25">
        <v>272077</v>
      </c>
      <c r="H314" s="120">
        <v>211020</v>
      </c>
      <c r="I314" s="24">
        <v>260000</v>
      </c>
      <c r="J314" s="22">
        <v>12077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1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5">
        <v>0</v>
      </c>
      <c r="AL314" s="14"/>
      <c r="AM314" s="14"/>
    </row>
    <row r="315" spans="1:39" s="19" customFormat="1" ht="11.25" hidden="1">
      <c r="A315" s="130"/>
      <c r="B315" s="144" t="s">
        <v>12</v>
      </c>
      <c r="C315" s="160"/>
      <c r="D315" s="184"/>
      <c r="E315" s="130"/>
      <c r="F315" s="130"/>
      <c r="G315" s="30">
        <v>0</v>
      </c>
      <c r="H315" s="209">
        <v>0</v>
      </c>
      <c r="I315" s="29">
        <v>0</v>
      </c>
      <c r="J315" s="28">
        <v>0</v>
      </c>
      <c r="K315" s="28">
        <v>0</v>
      </c>
      <c r="L315" s="28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1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0</v>
      </c>
      <c r="AK315" s="30">
        <v>0</v>
      </c>
      <c r="AL315" s="14"/>
      <c r="AM315" s="14"/>
    </row>
    <row r="316" spans="1:39" s="19" customFormat="1" ht="29.25" hidden="1">
      <c r="A316" s="85">
        <v>40</v>
      </c>
      <c r="B316" s="399" t="s">
        <v>74</v>
      </c>
      <c r="C316" s="163" t="s">
        <v>73</v>
      </c>
      <c r="D316" s="185" t="s">
        <v>26</v>
      </c>
      <c r="E316" s="85">
        <v>2012</v>
      </c>
      <c r="F316" s="85">
        <v>2015</v>
      </c>
      <c r="G316" s="40">
        <f>SUM(G317:G318)</f>
        <v>162000</v>
      </c>
      <c r="H316" s="211">
        <f aca="true" t="shared" si="111" ref="H316:AK316">SUM(H317:H318)</f>
        <v>64938</v>
      </c>
      <c r="I316" s="41">
        <f t="shared" si="111"/>
        <v>27000</v>
      </c>
      <c r="J316" s="38">
        <f t="shared" si="111"/>
        <v>54000</v>
      </c>
      <c r="K316" s="38">
        <f t="shared" si="111"/>
        <v>54000</v>
      </c>
      <c r="L316" s="38">
        <f t="shared" si="111"/>
        <v>27000</v>
      </c>
      <c r="M316" s="38">
        <f t="shared" si="111"/>
        <v>0</v>
      </c>
      <c r="N316" s="37">
        <f t="shared" si="111"/>
        <v>0</v>
      </c>
      <c r="O316" s="37">
        <f t="shared" si="111"/>
        <v>0</v>
      </c>
      <c r="P316" s="38">
        <f t="shared" si="111"/>
        <v>0</v>
      </c>
      <c r="Q316" s="38">
        <f t="shared" si="111"/>
        <v>0</v>
      </c>
      <c r="R316" s="38">
        <f t="shared" si="111"/>
        <v>0</v>
      </c>
      <c r="S316" s="38">
        <f t="shared" si="111"/>
        <v>0</v>
      </c>
      <c r="T316" s="37">
        <f t="shared" si="111"/>
        <v>0</v>
      </c>
      <c r="U316" s="38">
        <f t="shared" si="111"/>
        <v>0</v>
      </c>
      <c r="V316" s="37">
        <f t="shared" si="111"/>
        <v>0</v>
      </c>
      <c r="W316" s="38">
        <f t="shared" si="111"/>
        <v>0</v>
      </c>
      <c r="X316" s="38">
        <f t="shared" si="111"/>
        <v>0</v>
      </c>
      <c r="Y316" s="38">
        <f t="shared" si="111"/>
        <v>0</v>
      </c>
      <c r="Z316" s="38">
        <f t="shared" si="111"/>
        <v>0</v>
      </c>
      <c r="AA316" s="38">
        <f t="shared" si="111"/>
        <v>0</v>
      </c>
      <c r="AB316" s="37">
        <f t="shared" si="111"/>
        <v>0</v>
      </c>
      <c r="AC316" s="38">
        <f t="shared" si="111"/>
        <v>0</v>
      </c>
      <c r="AD316" s="37">
        <f t="shared" si="111"/>
        <v>0</v>
      </c>
      <c r="AE316" s="38">
        <f t="shared" si="111"/>
        <v>0</v>
      </c>
      <c r="AF316" s="38">
        <f t="shared" si="111"/>
        <v>0</v>
      </c>
      <c r="AG316" s="38">
        <f t="shared" si="111"/>
        <v>0</v>
      </c>
      <c r="AH316" s="38">
        <f t="shared" si="111"/>
        <v>0</v>
      </c>
      <c r="AI316" s="37">
        <f t="shared" si="111"/>
        <v>0</v>
      </c>
      <c r="AJ316" s="41">
        <f t="shared" si="111"/>
        <v>0</v>
      </c>
      <c r="AK316" s="40">
        <f t="shared" si="111"/>
        <v>162000</v>
      </c>
      <c r="AL316" s="14"/>
      <c r="AM316" s="14"/>
    </row>
    <row r="317" spans="1:39" s="19" customFormat="1" ht="11.25" hidden="1">
      <c r="A317" s="129"/>
      <c r="B317" s="143" t="s">
        <v>11</v>
      </c>
      <c r="C317" s="159"/>
      <c r="D317" s="183"/>
      <c r="E317" s="129"/>
      <c r="F317" s="129"/>
      <c r="G317" s="25">
        <v>162000</v>
      </c>
      <c r="H317" s="120">
        <v>64938</v>
      </c>
      <c r="I317" s="24">
        <v>27000</v>
      </c>
      <c r="J317" s="22">
        <v>54000</v>
      </c>
      <c r="K317" s="22">
        <v>54000</v>
      </c>
      <c r="L317" s="22">
        <v>27000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1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22">
        <v>0</v>
      </c>
      <c r="AK317" s="25">
        <v>162000</v>
      </c>
      <c r="AL317" s="14"/>
      <c r="AM317" s="14"/>
    </row>
    <row r="318" spans="1:39" s="19" customFormat="1" ht="11.25" hidden="1">
      <c r="A318" s="130"/>
      <c r="B318" s="144" t="s">
        <v>12</v>
      </c>
      <c r="C318" s="160"/>
      <c r="D318" s="184"/>
      <c r="E318" s="130"/>
      <c r="F318" s="130"/>
      <c r="G318" s="30">
        <v>0</v>
      </c>
      <c r="H318" s="209">
        <v>0</v>
      </c>
      <c r="I318" s="29">
        <v>0</v>
      </c>
      <c r="J318" s="28">
        <v>0</v>
      </c>
      <c r="K318" s="28">
        <v>0</v>
      </c>
      <c r="L318" s="28">
        <v>0</v>
      </c>
      <c r="M318" s="28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1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0</v>
      </c>
      <c r="AI318" s="22">
        <v>0</v>
      </c>
      <c r="AJ318" s="22">
        <v>0</v>
      </c>
      <c r="AK318" s="30">
        <v>0</v>
      </c>
      <c r="AL318" s="14"/>
      <c r="AM318" s="14"/>
    </row>
    <row r="319" spans="1:39" s="19" customFormat="1" ht="33.75" hidden="1">
      <c r="A319" s="85">
        <v>41</v>
      </c>
      <c r="B319" s="399" t="s">
        <v>75</v>
      </c>
      <c r="C319" s="163" t="s">
        <v>67</v>
      </c>
      <c r="D319" s="185" t="s">
        <v>26</v>
      </c>
      <c r="E319" s="85">
        <v>2001</v>
      </c>
      <c r="F319" s="85">
        <v>2018</v>
      </c>
      <c r="G319" s="40">
        <f>SUM(G320:G321)</f>
        <v>716850000</v>
      </c>
      <c r="H319" s="211">
        <f aca="true" t="shared" si="112" ref="H319:AK319">SUM(H320:H321)</f>
        <v>49250000</v>
      </c>
      <c r="I319" s="41">
        <f t="shared" si="112"/>
        <v>53800000</v>
      </c>
      <c r="J319" s="38">
        <f t="shared" si="112"/>
        <v>55700000</v>
      </c>
      <c r="K319" s="38">
        <f t="shared" si="112"/>
        <v>55700000</v>
      </c>
      <c r="L319" s="38">
        <f t="shared" si="112"/>
        <v>55700000</v>
      </c>
      <c r="M319" s="38">
        <f t="shared" si="112"/>
        <v>55700000</v>
      </c>
      <c r="N319" s="37">
        <f t="shared" si="112"/>
        <v>55700000</v>
      </c>
      <c r="O319" s="37">
        <f t="shared" si="112"/>
        <v>55700000</v>
      </c>
      <c r="P319" s="38">
        <f t="shared" si="112"/>
        <v>0</v>
      </c>
      <c r="Q319" s="38">
        <f t="shared" si="112"/>
        <v>0</v>
      </c>
      <c r="R319" s="38">
        <f t="shared" si="112"/>
        <v>0</v>
      </c>
      <c r="S319" s="38">
        <f t="shared" si="112"/>
        <v>0</v>
      </c>
      <c r="T319" s="37">
        <f t="shared" si="112"/>
        <v>0</v>
      </c>
      <c r="U319" s="38">
        <f t="shared" si="112"/>
        <v>0</v>
      </c>
      <c r="V319" s="37">
        <f t="shared" si="112"/>
        <v>0</v>
      </c>
      <c r="W319" s="38">
        <f t="shared" si="112"/>
        <v>0</v>
      </c>
      <c r="X319" s="38">
        <f t="shared" si="112"/>
        <v>0</v>
      </c>
      <c r="Y319" s="38">
        <f t="shared" si="112"/>
        <v>0</v>
      </c>
      <c r="Z319" s="38">
        <f t="shared" si="112"/>
        <v>0</v>
      </c>
      <c r="AA319" s="38">
        <f t="shared" si="112"/>
        <v>0</v>
      </c>
      <c r="AB319" s="37">
        <f t="shared" si="112"/>
        <v>0</v>
      </c>
      <c r="AC319" s="38">
        <f t="shared" si="112"/>
        <v>0</v>
      </c>
      <c r="AD319" s="37">
        <f t="shared" si="112"/>
        <v>0</v>
      </c>
      <c r="AE319" s="38">
        <f t="shared" si="112"/>
        <v>0</v>
      </c>
      <c r="AF319" s="38">
        <f t="shared" si="112"/>
        <v>0</v>
      </c>
      <c r="AG319" s="38">
        <f t="shared" si="112"/>
        <v>0</v>
      </c>
      <c r="AH319" s="38">
        <f t="shared" si="112"/>
        <v>0</v>
      </c>
      <c r="AI319" s="37">
        <f t="shared" si="112"/>
        <v>0</v>
      </c>
      <c r="AJ319" s="41">
        <f t="shared" si="112"/>
        <v>0</v>
      </c>
      <c r="AK319" s="40">
        <f t="shared" si="112"/>
        <v>0</v>
      </c>
      <c r="AL319" s="14"/>
      <c r="AM319" s="14"/>
    </row>
    <row r="320" spans="1:39" s="19" customFormat="1" ht="11.25" hidden="1">
      <c r="A320" s="133"/>
      <c r="B320" s="153" t="s">
        <v>11</v>
      </c>
      <c r="C320" s="167"/>
      <c r="D320" s="189"/>
      <c r="E320" s="133"/>
      <c r="F320" s="133"/>
      <c r="G320" s="49">
        <v>716850000</v>
      </c>
      <c r="H320" s="215">
        <v>49250000</v>
      </c>
      <c r="I320" s="48">
        <v>53800000</v>
      </c>
      <c r="J320" s="47">
        <v>55700000</v>
      </c>
      <c r="K320" s="47">
        <v>55700000</v>
      </c>
      <c r="L320" s="47">
        <v>55700000</v>
      </c>
      <c r="M320" s="47">
        <v>55700000</v>
      </c>
      <c r="N320" s="46">
        <v>55700000</v>
      </c>
      <c r="O320" s="46">
        <v>55700000</v>
      </c>
      <c r="P320" s="22">
        <v>0</v>
      </c>
      <c r="Q320" s="22">
        <v>0</v>
      </c>
      <c r="R320" s="22">
        <v>0</v>
      </c>
      <c r="S320" s="22">
        <v>0</v>
      </c>
      <c r="T320" s="21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49">
        <v>0</v>
      </c>
      <c r="AL320" s="14"/>
      <c r="AM320" s="14"/>
    </row>
    <row r="321" spans="1:39" s="19" customFormat="1" ht="11.25" hidden="1">
      <c r="A321" s="130"/>
      <c r="B321" s="144" t="s">
        <v>12</v>
      </c>
      <c r="C321" s="160"/>
      <c r="D321" s="184"/>
      <c r="E321" s="130"/>
      <c r="F321" s="130"/>
      <c r="G321" s="30">
        <v>0</v>
      </c>
      <c r="H321" s="209">
        <v>0</v>
      </c>
      <c r="I321" s="29">
        <v>0</v>
      </c>
      <c r="J321" s="28">
        <v>0</v>
      </c>
      <c r="K321" s="28">
        <v>0</v>
      </c>
      <c r="L321" s="28">
        <v>0</v>
      </c>
      <c r="M321" s="28">
        <v>0</v>
      </c>
      <c r="N321" s="27">
        <v>0</v>
      </c>
      <c r="O321" s="27">
        <v>0</v>
      </c>
      <c r="P321" s="22">
        <v>0</v>
      </c>
      <c r="Q321" s="22">
        <v>0</v>
      </c>
      <c r="R321" s="22">
        <v>0</v>
      </c>
      <c r="S321" s="22">
        <v>0</v>
      </c>
      <c r="T321" s="21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30">
        <v>0</v>
      </c>
      <c r="AL321" s="14"/>
      <c r="AM321" s="14"/>
    </row>
    <row r="322" spans="1:39" s="19" customFormat="1" ht="33.75" hidden="1">
      <c r="A322" s="85">
        <v>42</v>
      </c>
      <c r="B322" s="399" t="s">
        <v>76</v>
      </c>
      <c r="C322" s="163" t="s">
        <v>73</v>
      </c>
      <c r="D322" s="185" t="s">
        <v>26</v>
      </c>
      <c r="E322" s="85">
        <v>2010</v>
      </c>
      <c r="F322" s="85">
        <v>2013</v>
      </c>
      <c r="G322" s="40">
        <f aca="true" t="shared" si="113" ref="G322:AK322">SUM(G323:G324)</f>
        <v>3314588</v>
      </c>
      <c r="H322" s="211">
        <f t="shared" si="113"/>
        <v>856214</v>
      </c>
      <c r="I322" s="41">
        <f t="shared" si="113"/>
        <v>1260000</v>
      </c>
      <c r="J322" s="38">
        <f t="shared" si="113"/>
        <v>940000</v>
      </c>
      <c r="K322" s="38">
        <f t="shared" si="113"/>
        <v>0</v>
      </c>
      <c r="L322" s="38">
        <f t="shared" si="113"/>
        <v>0</v>
      </c>
      <c r="M322" s="38">
        <f t="shared" si="113"/>
        <v>0</v>
      </c>
      <c r="N322" s="37">
        <f t="shared" si="113"/>
        <v>0</v>
      </c>
      <c r="O322" s="37">
        <f t="shared" si="113"/>
        <v>0</v>
      </c>
      <c r="P322" s="38">
        <f t="shared" si="113"/>
        <v>0</v>
      </c>
      <c r="Q322" s="38">
        <f t="shared" si="113"/>
        <v>0</v>
      </c>
      <c r="R322" s="38">
        <f t="shared" si="113"/>
        <v>0</v>
      </c>
      <c r="S322" s="38">
        <f t="shared" si="113"/>
        <v>0</v>
      </c>
      <c r="T322" s="37">
        <f t="shared" si="113"/>
        <v>0</v>
      </c>
      <c r="U322" s="38">
        <f t="shared" si="113"/>
        <v>0</v>
      </c>
      <c r="V322" s="37">
        <f t="shared" si="113"/>
        <v>0</v>
      </c>
      <c r="W322" s="38">
        <f t="shared" si="113"/>
        <v>0</v>
      </c>
      <c r="X322" s="38">
        <f t="shared" si="113"/>
        <v>0</v>
      </c>
      <c r="Y322" s="38">
        <f t="shared" si="113"/>
        <v>0</v>
      </c>
      <c r="Z322" s="38">
        <f t="shared" si="113"/>
        <v>0</v>
      </c>
      <c r="AA322" s="38">
        <f t="shared" si="113"/>
        <v>0</v>
      </c>
      <c r="AB322" s="37">
        <f t="shared" si="113"/>
        <v>0</v>
      </c>
      <c r="AC322" s="38">
        <f t="shared" si="113"/>
        <v>0</v>
      </c>
      <c r="AD322" s="37">
        <f t="shared" si="113"/>
        <v>0</v>
      </c>
      <c r="AE322" s="38">
        <f t="shared" si="113"/>
        <v>0</v>
      </c>
      <c r="AF322" s="38">
        <f t="shared" si="113"/>
        <v>0</v>
      </c>
      <c r="AG322" s="38">
        <f t="shared" si="113"/>
        <v>0</v>
      </c>
      <c r="AH322" s="38">
        <f t="shared" si="113"/>
        <v>0</v>
      </c>
      <c r="AI322" s="37">
        <f t="shared" si="113"/>
        <v>0</v>
      </c>
      <c r="AJ322" s="41">
        <f t="shared" si="113"/>
        <v>0</v>
      </c>
      <c r="AK322" s="40">
        <f t="shared" si="113"/>
        <v>0</v>
      </c>
      <c r="AL322" s="14"/>
      <c r="AM322" s="14"/>
    </row>
    <row r="323" spans="1:39" s="19" customFormat="1" ht="11.25" hidden="1">
      <c r="A323" s="129"/>
      <c r="B323" s="143" t="s">
        <v>11</v>
      </c>
      <c r="C323" s="159"/>
      <c r="D323" s="183"/>
      <c r="E323" s="129"/>
      <c r="F323" s="129"/>
      <c r="G323" s="25">
        <v>3314588</v>
      </c>
      <c r="H323" s="120">
        <v>856214</v>
      </c>
      <c r="I323" s="24">
        <v>1260000</v>
      </c>
      <c r="J323" s="22">
        <v>940000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1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5">
        <v>0</v>
      </c>
      <c r="AL323" s="14"/>
      <c r="AM323" s="14"/>
    </row>
    <row r="324" spans="1:39" s="19" customFormat="1" ht="12" customHeight="1" hidden="1">
      <c r="A324" s="130"/>
      <c r="B324" s="144" t="s">
        <v>12</v>
      </c>
      <c r="C324" s="160"/>
      <c r="D324" s="184"/>
      <c r="E324" s="130"/>
      <c r="F324" s="130"/>
      <c r="G324" s="30">
        <v>0</v>
      </c>
      <c r="H324" s="209">
        <v>0</v>
      </c>
      <c r="I324" s="29">
        <v>0</v>
      </c>
      <c r="J324" s="28">
        <v>0</v>
      </c>
      <c r="K324" s="28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1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30">
        <v>0</v>
      </c>
      <c r="AL324" s="14"/>
      <c r="AM324" s="14"/>
    </row>
    <row r="325" spans="1:39" s="19" customFormat="1" ht="34.5" customHeight="1" hidden="1">
      <c r="A325" s="128">
        <v>43</v>
      </c>
      <c r="B325" s="151" t="s">
        <v>138</v>
      </c>
      <c r="C325" s="165" t="s">
        <v>73</v>
      </c>
      <c r="D325" s="185" t="s">
        <v>26</v>
      </c>
      <c r="E325" s="128">
        <v>2012</v>
      </c>
      <c r="F325" s="128">
        <v>2013</v>
      </c>
      <c r="G325" s="40">
        <f aca="true" t="shared" si="114" ref="G325:AJ325">SUM(G326:G327)</f>
        <v>44000</v>
      </c>
      <c r="H325" s="217">
        <f t="shared" si="114"/>
        <v>0</v>
      </c>
      <c r="I325" s="333">
        <f t="shared" si="114"/>
        <v>42000</v>
      </c>
      <c r="J325" s="38">
        <f t="shared" si="114"/>
        <v>2000</v>
      </c>
      <c r="K325" s="38">
        <f t="shared" si="114"/>
        <v>0</v>
      </c>
      <c r="L325" s="38">
        <f t="shared" si="114"/>
        <v>0</v>
      </c>
      <c r="M325" s="37">
        <f t="shared" si="114"/>
        <v>0</v>
      </c>
      <c r="N325" s="37">
        <f t="shared" si="114"/>
        <v>0</v>
      </c>
      <c r="O325" s="37">
        <f t="shared" si="114"/>
        <v>0</v>
      </c>
      <c r="P325" s="38">
        <f t="shared" si="114"/>
        <v>0</v>
      </c>
      <c r="Q325" s="38">
        <f t="shared" si="114"/>
        <v>0</v>
      </c>
      <c r="R325" s="38">
        <f t="shared" si="114"/>
        <v>0</v>
      </c>
      <c r="S325" s="38">
        <f t="shared" si="114"/>
        <v>0</v>
      </c>
      <c r="T325" s="37">
        <f t="shared" si="114"/>
        <v>0</v>
      </c>
      <c r="U325" s="38">
        <f t="shared" si="114"/>
        <v>0</v>
      </c>
      <c r="V325" s="37">
        <f t="shared" si="114"/>
        <v>0</v>
      </c>
      <c r="W325" s="38">
        <f t="shared" si="114"/>
        <v>0</v>
      </c>
      <c r="X325" s="38">
        <f t="shared" si="114"/>
        <v>0</v>
      </c>
      <c r="Y325" s="38">
        <f t="shared" si="114"/>
        <v>0</v>
      </c>
      <c r="Z325" s="38">
        <f t="shared" si="114"/>
        <v>0</v>
      </c>
      <c r="AA325" s="38">
        <f t="shared" si="114"/>
        <v>0</v>
      </c>
      <c r="AB325" s="38">
        <f t="shared" si="114"/>
        <v>0</v>
      </c>
      <c r="AC325" s="38">
        <f t="shared" si="114"/>
        <v>0</v>
      </c>
      <c r="AD325" s="37">
        <f t="shared" si="114"/>
        <v>0</v>
      </c>
      <c r="AE325" s="38">
        <f t="shared" si="114"/>
        <v>0</v>
      </c>
      <c r="AF325" s="37">
        <f t="shared" si="114"/>
        <v>0</v>
      </c>
      <c r="AG325" s="37">
        <f t="shared" si="114"/>
        <v>0</v>
      </c>
      <c r="AH325" s="37">
        <f t="shared" si="114"/>
        <v>0</v>
      </c>
      <c r="AI325" s="37">
        <f t="shared" si="114"/>
        <v>0</v>
      </c>
      <c r="AJ325" s="39">
        <f t="shared" si="114"/>
        <v>0</v>
      </c>
      <c r="AK325" s="34">
        <f>SUM(AK326:AK327)</f>
        <v>0</v>
      </c>
      <c r="AL325" s="14"/>
      <c r="AM325" s="14"/>
    </row>
    <row r="326" spans="1:39" s="19" customFormat="1" ht="11.25" hidden="1">
      <c r="A326" s="129"/>
      <c r="B326" s="143" t="s">
        <v>11</v>
      </c>
      <c r="C326" s="159"/>
      <c r="D326" s="183"/>
      <c r="E326" s="129"/>
      <c r="F326" s="129"/>
      <c r="G326" s="25">
        <v>44000</v>
      </c>
      <c r="H326" s="120">
        <v>0</v>
      </c>
      <c r="I326" s="24">
        <v>42000</v>
      </c>
      <c r="J326" s="22">
        <v>2000</v>
      </c>
      <c r="K326" s="22">
        <v>0</v>
      </c>
      <c r="L326" s="22">
        <v>0</v>
      </c>
      <c r="M326" s="22">
        <v>0</v>
      </c>
      <c r="N326" s="21">
        <v>0</v>
      </c>
      <c r="O326" s="21">
        <v>0</v>
      </c>
      <c r="P326" s="22">
        <v>0</v>
      </c>
      <c r="Q326" s="22">
        <v>0</v>
      </c>
      <c r="R326" s="22">
        <v>0</v>
      </c>
      <c r="S326" s="22">
        <v>0</v>
      </c>
      <c r="T326" s="21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5"/>
      <c r="AL326" s="14"/>
      <c r="AM326" s="14"/>
    </row>
    <row r="327" spans="1:39" s="19" customFormat="1" ht="11.25" hidden="1">
      <c r="A327" s="134"/>
      <c r="B327" s="144" t="s">
        <v>12</v>
      </c>
      <c r="C327" s="164"/>
      <c r="D327" s="188"/>
      <c r="E327" s="134"/>
      <c r="F327" s="134"/>
      <c r="G327" s="108">
        <v>0</v>
      </c>
      <c r="H327" s="214">
        <v>0</v>
      </c>
      <c r="I327" s="60">
        <v>0</v>
      </c>
      <c r="J327" s="44">
        <v>0</v>
      </c>
      <c r="K327" s="28">
        <v>0</v>
      </c>
      <c r="L327" s="44">
        <v>0</v>
      </c>
      <c r="M327" s="44">
        <v>0</v>
      </c>
      <c r="N327" s="43">
        <v>0</v>
      </c>
      <c r="O327" s="43">
        <v>0</v>
      </c>
      <c r="P327" s="44">
        <v>0</v>
      </c>
      <c r="Q327" s="22">
        <v>0</v>
      </c>
      <c r="R327" s="22">
        <v>0</v>
      </c>
      <c r="S327" s="22">
        <v>0</v>
      </c>
      <c r="T327" s="21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30">
        <v>0</v>
      </c>
      <c r="AL327" s="14"/>
      <c r="AM327" s="14"/>
    </row>
    <row r="328" spans="1:39" s="19" customFormat="1" ht="29.25" hidden="1">
      <c r="A328" s="128">
        <v>44</v>
      </c>
      <c r="B328" s="151" t="s">
        <v>147</v>
      </c>
      <c r="C328" s="165" t="s">
        <v>148</v>
      </c>
      <c r="D328" s="185" t="s">
        <v>149</v>
      </c>
      <c r="E328" s="128">
        <v>2012</v>
      </c>
      <c r="F328" s="128">
        <v>2014</v>
      </c>
      <c r="G328" s="34">
        <f>SUM(G329:G330)</f>
        <v>5701434</v>
      </c>
      <c r="H328" s="34">
        <f aca="true" t="shared" si="115" ref="H328:AK328">SUM(H329:H330)</f>
        <v>0</v>
      </c>
      <c r="I328" s="216">
        <f t="shared" si="115"/>
        <v>1900500</v>
      </c>
      <c r="J328" s="31">
        <f t="shared" si="115"/>
        <v>1900500</v>
      </c>
      <c r="K328" s="31">
        <f t="shared" si="115"/>
        <v>1900434</v>
      </c>
      <c r="L328" s="31">
        <f t="shared" si="115"/>
        <v>0</v>
      </c>
      <c r="M328" s="31">
        <f t="shared" si="115"/>
        <v>0</v>
      </c>
      <c r="N328" s="31">
        <f t="shared" si="115"/>
        <v>0</v>
      </c>
      <c r="O328" s="59">
        <f t="shared" si="115"/>
        <v>0</v>
      </c>
      <c r="P328" s="32">
        <f t="shared" si="115"/>
        <v>0</v>
      </c>
      <c r="Q328" s="59">
        <f t="shared" si="115"/>
        <v>0</v>
      </c>
      <c r="R328" s="32">
        <f t="shared" si="115"/>
        <v>0</v>
      </c>
      <c r="S328" s="32">
        <f t="shared" si="115"/>
        <v>0</v>
      </c>
      <c r="T328" s="59">
        <f t="shared" si="115"/>
        <v>0</v>
      </c>
      <c r="U328" s="32">
        <f t="shared" si="115"/>
        <v>0</v>
      </c>
      <c r="V328" s="32">
        <f t="shared" si="115"/>
        <v>0</v>
      </c>
      <c r="W328" s="32">
        <f t="shared" si="115"/>
        <v>0</v>
      </c>
      <c r="X328" s="59">
        <f t="shared" si="115"/>
        <v>0</v>
      </c>
      <c r="Y328" s="32">
        <f t="shared" si="115"/>
        <v>0</v>
      </c>
      <c r="Z328" s="31">
        <f t="shared" si="115"/>
        <v>0</v>
      </c>
      <c r="AA328" s="59">
        <f t="shared" si="115"/>
        <v>0</v>
      </c>
      <c r="AB328" s="32">
        <f t="shared" si="115"/>
        <v>0</v>
      </c>
      <c r="AC328" s="31">
        <f t="shared" si="115"/>
        <v>0</v>
      </c>
      <c r="AD328" s="31">
        <f t="shared" si="115"/>
        <v>0</v>
      </c>
      <c r="AE328" s="59">
        <f t="shared" si="115"/>
        <v>0</v>
      </c>
      <c r="AF328" s="32">
        <f t="shared" si="115"/>
        <v>0</v>
      </c>
      <c r="AG328" s="59">
        <f t="shared" si="115"/>
        <v>0</v>
      </c>
      <c r="AH328" s="32">
        <f t="shared" si="115"/>
        <v>0</v>
      </c>
      <c r="AI328" s="59">
        <f t="shared" si="115"/>
        <v>0</v>
      </c>
      <c r="AJ328" s="355">
        <f t="shared" si="115"/>
        <v>0</v>
      </c>
      <c r="AK328" s="34">
        <f t="shared" si="115"/>
        <v>0</v>
      </c>
      <c r="AL328" s="14"/>
      <c r="AM328" s="14"/>
    </row>
    <row r="329" spans="1:39" s="19" customFormat="1" ht="11.25" hidden="1">
      <c r="A329" s="129"/>
      <c r="B329" s="143" t="s">
        <v>115</v>
      </c>
      <c r="C329" s="159"/>
      <c r="D329" s="183"/>
      <c r="E329" s="129"/>
      <c r="F329" s="129"/>
      <c r="G329" s="25">
        <v>5701434</v>
      </c>
      <c r="H329" s="120"/>
      <c r="I329" s="24">
        <v>1900500</v>
      </c>
      <c r="J329" s="22">
        <v>1900500</v>
      </c>
      <c r="K329" s="22">
        <v>1900434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1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5">
        <v>0</v>
      </c>
      <c r="AL329" s="14"/>
      <c r="AM329" s="14"/>
    </row>
    <row r="330" spans="1:39" s="19" customFormat="1" ht="11.25" hidden="1">
      <c r="A330" s="134"/>
      <c r="B330" s="148" t="s">
        <v>116</v>
      </c>
      <c r="C330" s="164"/>
      <c r="D330" s="188"/>
      <c r="E330" s="134"/>
      <c r="F330" s="134"/>
      <c r="G330" s="108">
        <v>0</v>
      </c>
      <c r="H330" s="214"/>
      <c r="I330" s="60">
        <v>0</v>
      </c>
      <c r="J330" s="44">
        <v>0</v>
      </c>
      <c r="K330" s="44">
        <v>0</v>
      </c>
      <c r="L330" s="22">
        <v>0</v>
      </c>
      <c r="M330" s="22">
        <v>0</v>
      </c>
      <c r="N330" s="22">
        <v>0</v>
      </c>
      <c r="O330" s="76">
        <v>0</v>
      </c>
      <c r="P330" s="22">
        <v>0</v>
      </c>
      <c r="Q330" s="22">
        <v>0</v>
      </c>
      <c r="R330" s="22">
        <v>0</v>
      </c>
      <c r="S330" s="22">
        <v>0</v>
      </c>
      <c r="T330" s="21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108">
        <v>0</v>
      </c>
      <c r="AL330" s="14"/>
      <c r="AM330" s="14"/>
    </row>
    <row r="331" spans="1:39" s="19" customFormat="1" ht="29.25">
      <c r="A331" s="128">
        <v>45</v>
      </c>
      <c r="B331" s="151" t="s">
        <v>151</v>
      </c>
      <c r="C331" s="165" t="s">
        <v>73</v>
      </c>
      <c r="D331" s="185" t="s">
        <v>149</v>
      </c>
      <c r="E331" s="128">
        <v>2012</v>
      </c>
      <c r="F331" s="128">
        <v>2013</v>
      </c>
      <c r="G331" s="34">
        <f>SUM(G332:G333)</f>
        <v>13200</v>
      </c>
      <c r="H331" s="210">
        <f aca="true" t="shared" si="116" ref="H331:AK331">SUM(H332:H333)</f>
        <v>0</v>
      </c>
      <c r="I331" s="58">
        <f t="shared" si="116"/>
        <v>6600</v>
      </c>
      <c r="J331" s="32">
        <f t="shared" si="116"/>
        <v>6600</v>
      </c>
      <c r="K331" s="32">
        <f t="shared" si="116"/>
        <v>0</v>
      </c>
      <c r="L331" s="32">
        <f t="shared" si="116"/>
        <v>0</v>
      </c>
      <c r="M331" s="31">
        <f t="shared" si="116"/>
        <v>0</v>
      </c>
      <c r="N331" s="31">
        <f t="shared" si="116"/>
        <v>0</v>
      </c>
      <c r="O331" s="32">
        <f t="shared" si="116"/>
        <v>0</v>
      </c>
      <c r="P331" s="117">
        <f t="shared" si="116"/>
        <v>0</v>
      </c>
      <c r="Q331" s="117">
        <f t="shared" si="116"/>
        <v>0</v>
      </c>
      <c r="R331" s="117">
        <f t="shared" si="116"/>
        <v>0</v>
      </c>
      <c r="S331" s="117">
        <f t="shared" si="116"/>
        <v>0</v>
      </c>
      <c r="T331" s="118">
        <f t="shared" si="116"/>
        <v>0</v>
      </c>
      <c r="U331" s="117">
        <f t="shared" si="116"/>
        <v>0</v>
      </c>
      <c r="V331" s="118">
        <f t="shared" si="116"/>
        <v>0</v>
      </c>
      <c r="W331" s="117">
        <f t="shared" si="116"/>
        <v>0</v>
      </c>
      <c r="X331" s="117">
        <f t="shared" si="116"/>
        <v>0</v>
      </c>
      <c r="Y331" s="117">
        <f t="shared" si="116"/>
        <v>0</v>
      </c>
      <c r="Z331" s="117">
        <f t="shared" si="116"/>
        <v>0</v>
      </c>
      <c r="AA331" s="117">
        <f t="shared" si="116"/>
        <v>0</v>
      </c>
      <c r="AB331" s="117">
        <f t="shared" si="116"/>
        <v>0</v>
      </c>
      <c r="AC331" s="117">
        <f t="shared" si="116"/>
        <v>0</v>
      </c>
      <c r="AD331" s="118">
        <f t="shared" si="116"/>
        <v>0</v>
      </c>
      <c r="AE331" s="32">
        <f t="shared" si="116"/>
        <v>0</v>
      </c>
      <c r="AF331" s="32">
        <f t="shared" si="116"/>
        <v>0</v>
      </c>
      <c r="AG331" s="32">
        <f t="shared" si="116"/>
        <v>0</v>
      </c>
      <c r="AH331" s="32">
        <f t="shared" si="116"/>
        <v>0</v>
      </c>
      <c r="AI331" s="31">
        <f t="shared" si="116"/>
        <v>0</v>
      </c>
      <c r="AJ331" s="59">
        <f t="shared" si="116"/>
        <v>0</v>
      </c>
      <c r="AK331" s="34">
        <f t="shared" si="116"/>
        <v>0</v>
      </c>
      <c r="AL331" s="14"/>
      <c r="AM331" s="14"/>
    </row>
    <row r="332" spans="1:39" s="19" customFormat="1" ht="11.25">
      <c r="A332" s="129"/>
      <c r="B332" s="143" t="s">
        <v>115</v>
      </c>
      <c r="C332" s="159"/>
      <c r="D332" s="183"/>
      <c r="E332" s="129"/>
      <c r="F332" s="129"/>
      <c r="G332" s="25">
        <v>13200</v>
      </c>
      <c r="H332" s="120"/>
      <c r="I332" s="24">
        <v>6600</v>
      </c>
      <c r="J332" s="22">
        <v>6600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1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49">
        <v>0</v>
      </c>
      <c r="AL332" s="14"/>
      <c r="AM332" s="14"/>
    </row>
    <row r="333" spans="1:39" s="19" customFormat="1" ht="11.25">
      <c r="A333" s="134"/>
      <c r="B333" s="148" t="s">
        <v>116</v>
      </c>
      <c r="C333" s="164"/>
      <c r="D333" s="188"/>
      <c r="E333" s="134"/>
      <c r="F333" s="134"/>
      <c r="G333" s="108">
        <v>0</v>
      </c>
      <c r="H333" s="214"/>
      <c r="I333" s="60">
        <v>0</v>
      </c>
      <c r="J333" s="44">
        <v>0</v>
      </c>
      <c r="K333" s="44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1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108">
        <v>0</v>
      </c>
      <c r="AL333" s="14"/>
      <c r="AM333" s="14"/>
    </row>
    <row r="334" spans="1:39" s="19" customFormat="1" ht="29.25" hidden="1">
      <c r="A334" s="128">
        <v>46</v>
      </c>
      <c r="B334" s="151" t="s">
        <v>152</v>
      </c>
      <c r="C334" s="165" t="s">
        <v>73</v>
      </c>
      <c r="D334" s="185" t="s">
        <v>149</v>
      </c>
      <c r="E334" s="128">
        <v>2012</v>
      </c>
      <c r="F334" s="128">
        <v>2013</v>
      </c>
      <c r="G334" s="34">
        <f>SUM(G335:G336)</f>
        <v>120000</v>
      </c>
      <c r="H334" s="210">
        <f aca="true" t="shared" si="117" ref="H334:AK334">SUM(H335:H336)</f>
        <v>0</v>
      </c>
      <c r="I334" s="58">
        <f t="shared" si="117"/>
        <v>32000</v>
      </c>
      <c r="J334" s="32">
        <f t="shared" si="117"/>
        <v>88000</v>
      </c>
      <c r="K334" s="32">
        <f t="shared" si="117"/>
        <v>0</v>
      </c>
      <c r="L334" s="31">
        <f t="shared" si="117"/>
        <v>0</v>
      </c>
      <c r="M334" s="31">
        <f t="shared" si="117"/>
        <v>0</v>
      </c>
      <c r="N334" s="31">
        <f t="shared" si="117"/>
        <v>0</v>
      </c>
      <c r="O334" s="32">
        <f t="shared" si="117"/>
        <v>0</v>
      </c>
      <c r="P334" s="118">
        <f t="shared" si="117"/>
        <v>0</v>
      </c>
      <c r="Q334" s="118">
        <f t="shared" si="117"/>
        <v>0</v>
      </c>
      <c r="R334" s="118">
        <f t="shared" si="117"/>
        <v>0</v>
      </c>
      <c r="S334" s="117">
        <f t="shared" si="117"/>
        <v>0</v>
      </c>
      <c r="T334" s="118">
        <f t="shared" si="117"/>
        <v>0</v>
      </c>
      <c r="U334" s="117">
        <f t="shared" si="117"/>
        <v>0</v>
      </c>
      <c r="V334" s="118">
        <f t="shared" si="117"/>
        <v>0</v>
      </c>
      <c r="W334" s="117">
        <f t="shared" si="117"/>
        <v>0</v>
      </c>
      <c r="X334" s="117">
        <f t="shared" si="117"/>
        <v>0</v>
      </c>
      <c r="Y334" s="117">
        <f t="shared" si="117"/>
        <v>0</v>
      </c>
      <c r="Z334" s="117">
        <f t="shared" si="117"/>
        <v>0</v>
      </c>
      <c r="AA334" s="117">
        <f t="shared" si="117"/>
        <v>0</v>
      </c>
      <c r="AB334" s="117">
        <f t="shared" si="117"/>
        <v>0</v>
      </c>
      <c r="AC334" s="117">
        <f t="shared" si="117"/>
        <v>0</v>
      </c>
      <c r="AD334" s="31">
        <f t="shared" si="117"/>
        <v>0</v>
      </c>
      <c r="AE334" s="117">
        <f t="shared" si="117"/>
        <v>0</v>
      </c>
      <c r="AF334" s="117">
        <f t="shared" si="117"/>
        <v>0</v>
      </c>
      <c r="AG334" s="117">
        <f t="shared" si="117"/>
        <v>0</v>
      </c>
      <c r="AH334" s="117">
        <f t="shared" si="117"/>
        <v>0</v>
      </c>
      <c r="AI334" s="117">
        <f t="shared" si="117"/>
        <v>0</v>
      </c>
      <c r="AJ334" s="98">
        <f t="shared" si="117"/>
        <v>0</v>
      </c>
      <c r="AK334" s="110">
        <f t="shared" si="117"/>
        <v>120000</v>
      </c>
      <c r="AL334" s="14"/>
      <c r="AM334" s="14"/>
    </row>
    <row r="335" spans="1:39" s="19" customFormat="1" ht="11.25" hidden="1">
      <c r="A335" s="129"/>
      <c r="B335" s="143" t="s">
        <v>115</v>
      </c>
      <c r="C335" s="159"/>
      <c r="D335" s="183"/>
      <c r="E335" s="129"/>
      <c r="F335" s="129"/>
      <c r="G335" s="25">
        <v>120000</v>
      </c>
      <c r="H335" s="120"/>
      <c r="I335" s="24">
        <v>32000</v>
      </c>
      <c r="J335" s="22">
        <v>88000</v>
      </c>
      <c r="K335" s="22">
        <v>0</v>
      </c>
      <c r="L335" s="22">
        <v>0</v>
      </c>
      <c r="M335" s="22">
        <v>0</v>
      </c>
      <c r="N335" s="21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1">
        <v>0</v>
      </c>
      <c r="U335" s="22">
        <v>0</v>
      </c>
      <c r="V335" s="21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21">
        <v>0</v>
      </c>
      <c r="AE335" s="22">
        <v>0</v>
      </c>
      <c r="AF335" s="22">
        <v>0</v>
      </c>
      <c r="AG335" s="22">
        <v>0</v>
      </c>
      <c r="AH335" s="21">
        <v>0</v>
      </c>
      <c r="AI335" s="21">
        <v>0</v>
      </c>
      <c r="AJ335" s="24">
        <v>0</v>
      </c>
      <c r="AK335" s="25">
        <v>120000</v>
      </c>
      <c r="AL335" s="14"/>
      <c r="AM335" s="14"/>
    </row>
    <row r="336" spans="1:39" s="19" customFormat="1" ht="11.25" hidden="1">
      <c r="A336" s="134"/>
      <c r="B336" s="148" t="s">
        <v>116</v>
      </c>
      <c r="C336" s="164"/>
      <c r="D336" s="188"/>
      <c r="E336" s="134"/>
      <c r="F336" s="134"/>
      <c r="G336" s="108">
        <v>0</v>
      </c>
      <c r="H336" s="214"/>
      <c r="I336" s="60">
        <v>0</v>
      </c>
      <c r="J336" s="44">
        <v>0</v>
      </c>
      <c r="K336" s="44">
        <v>0</v>
      </c>
      <c r="L336" s="44">
        <v>0</v>
      </c>
      <c r="M336" s="44">
        <v>0</v>
      </c>
      <c r="N336" s="43">
        <v>0</v>
      </c>
      <c r="O336" s="43">
        <v>0</v>
      </c>
      <c r="P336" s="44">
        <v>0</v>
      </c>
      <c r="Q336" s="44">
        <v>0</v>
      </c>
      <c r="R336" s="44">
        <v>0</v>
      </c>
      <c r="S336" s="44">
        <v>0</v>
      </c>
      <c r="T336" s="43">
        <v>0</v>
      </c>
      <c r="U336" s="44">
        <v>0</v>
      </c>
      <c r="V336" s="43">
        <v>0</v>
      </c>
      <c r="W336" s="44">
        <v>0</v>
      </c>
      <c r="X336" s="44">
        <v>0</v>
      </c>
      <c r="Y336" s="44">
        <v>0</v>
      </c>
      <c r="Z336" s="44">
        <v>0</v>
      </c>
      <c r="AA336" s="44">
        <v>0</v>
      </c>
      <c r="AB336" s="44">
        <v>0</v>
      </c>
      <c r="AC336" s="44">
        <v>0</v>
      </c>
      <c r="AD336" s="43">
        <v>0</v>
      </c>
      <c r="AE336" s="44">
        <v>0</v>
      </c>
      <c r="AF336" s="44">
        <v>0</v>
      </c>
      <c r="AG336" s="44">
        <v>0</v>
      </c>
      <c r="AH336" s="43">
        <v>0</v>
      </c>
      <c r="AI336" s="43">
        <v>0</v>
      </c>
      <c r="AJ336" s="60">
        <v>0</v>
      </c>
      <c r="AK336" s="108"/>
      <c r="AL336" s="14"/>
      <c r="AM336" s="14"/>
    </row>
    <row r="337" spans="1:39" s="19" customFormat="1" ht="33.75">
      <c r="A337" s="135">
        <v>47</v>
      </c>
      <c r="B337" s="401" t="s">
        <v>172</v>
      </c>
      <c r="C337" s="140" t="s">
        <v>73</v>
      </c>
      <c r="D337" s="187" t="s">
        <v>149</v>
      </c>
      <c r="E337" s="132">
        <v>2012</v>
      </c>
      <c r="F337" s="132">
        <v>2015</v>
      </c>
      <c r="G337" s="53">
        <f>G338+G339</f>
        <v>5200</v>
      </c>
      <c r="H337" s="53">
        <f aca="true" t="shared" si="118" ref="H337:AK337">H338+H339</f>
        <v>0</v>
      </c>
      <c r="I337" s="313">
        <f t="shared" si="118"/>
        <v>800</v>
      </c>
      <c r="J337" s="32">
        <f t="shared" si="118"/>
        <v>1800</v>
      </c>
      <c r="K337" s="31">
        <f t="shared" si="118"/>
        <v>1800</v>
      </c>
      <c r="L337" s="31">
        <f t="shared" si="118"/>
        <v>800</v>
      </c>
      <c r="M337" s="80">
        <f t="shared" si="118"/>
        <v>0</v>
      </c>
      <c r="N337" s="32">
        <f t="shared" si="118"/>
        <v>0</v>
      </c>
      <c r="O337" s="80">
        <f t="shared" si="118"/>
        <v>0</v>
      </c>
      <c r="P337" s="32">
        <f t="shared" si="118"/>
        <v>0</v>
      </c>
      <c r="Q337" s="32">
        <f t="shared" si="118"/>
        <v>0</v>
      </c>
      <c r="R337" s="80">
        <f t="shared" si="118"/>
        <v>0</v>
      </c>
      <c r="S337" s="32">
        <f t="shared" si="118"/>
        <v>0</v>
      </c>
      <c r="T337" s="80">
        <f t="shared" si="118"/>
        <v>0</v>
      </c>
      <c r="U337" s="32">
        <f t="shared" si="118"/>
        <v>0</v>
      </c>
      <c r="V337" s="32">
        <f t="shared" si="118"/>
        <v>0</v>
      </c>
      <c r="W337" s="31">
        <f t="shared" si="118"/>
        <v>0</v>
      </c>
      <c r="X337" s="80">
        <f t="shared" si="118"/>
        <v>0</v>
      </c>
      <c r="Y337" s="32">
        <f t="shared" si="118"/>
        <v>0</v>
      </c>
      <c r="Z337" s="31">
        <f t="shared" si="118"/>
        <v>0</v>
      </c>
      <c r="AA337" s="80">
        <f t="shared" si="118"/>
        <v>0</v>
      </c>
      <c r="AB337" s="32">
        <f t="shared" si="118"/>
        <v>0</v>
      </c>
      <c r="AC337" s="32">
        <f t="shared" si="118"/>
        <v>0</v>
      </c>
      <c r="AD337" s="32">
        <f t="shared" si="118"/>
        <v>0</v>
      </c>
      <c r="AE337" s="31">
        <f t="shared" si="118"/>
        <v>0</v>
      </c>
      <c r="AF337" s="31">
        <f t="shared" si="118"/>
        <v>0</v>
      </c>
      <c r="AG337" s="31">
        <f t="shared" si="118"/>
        <v>0</v>
      </c>
      <c r="AH337" s="80">
        <f t="shared" si="118"/>
        <v>0</v>
      </c>
      <c r="AI337" s="32">
        <f t="shared" si="118"/>
        <v>0</v>
      </c>
      <c r="AJ337" s="315">
        <f t="shared" si="118"/>
        <v>0</v>
      </c>
      <c r="AK337" s="53">
        <f t="shared" si="118"/>
        <v>5200</v>
      </c>
      <c r="AL337" s="14"/>
      <c r="AM337" s="14"/>
    </row>
    <row r="338" spans="1:39" s="19" customFormat="1" ht="11.25">
      <c r="A338" s="129"/>
      <c r="B338" s="143" t="s">
        <v>115</v>
      </c>
      <c r="C338" s="159"/>
      <c r="D338" s="183"/>
      <c r="E338" s="129"/>
      <c r="F338" s="129"/>
      <c r="G338" s="25">
        <v>5200</v>
      </c>
      <c r="H338" s="312"/>
      <c r="I338" s="42">
        <v>800</v>
      </c>
      <c r="J338" s="22">
        <v>1800</v>
      </c>
      <c r="K338" s="42">
        <v>1800</v>
      </c>
      <c r="L338" s="22">
        <v>800</v>
      </c>
      <c r="M338" s="21">
        <v>0</v>
      </c>
      <c r="N338" s="21">
        <v>0</v>
      </c>
      <c r="O338" s="21">
        <v>0</v>
      </c>
      <c r="P338" s="22">
        <v>0</v>
      </c>
      <c r="Q338" s="22">
        <v>0</v>
      </c>
      <c r="R338" s="22">
        <v>0</v>
      </c>
      <c r="S338" s="22">
        <v>0</v>
      </c>
      <c r="T338" s="21">
        <v>0</v>
      </c>
      <c r="U338" s="22">
        <v>0</v>
      </c>
      <c r="V338" s="21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1">
        <v>0</v>
      </c>
      <c r="AE338" s="22">
        <v>0</v>
      </c>
      <c r="AF338" s="22">
        <v>0</v>
      </c>
      <c r="AG338" s="22">
        <v>0</v>
      </c>
      <c r="AH338" s="21">
        <v>0</v>
      </c>
      <c r="AI338" s="21">
        <v>0</v>
      </c>
      <c r="AJ338" s="42">
        <v>0</v>
      </c>
      <c r="AK338" s="312">
        <v>5200</v>
      </c>
      <c r="AL338" s="314"/>
      <c r="AM338" s="14"/>
    </row>
    <row r="339" spans="1:39" s="19" customFormat="1" ht="11.25">
      <c r="A339" s="132"/>
      <c r="B339" s="152" t="s">
        <v>116</v>
      </c>
      <c r="C339" s="140"/>
      <c r="D339" s="186"/>
      <c r="E339" s="132"/>
      <c r="F339" s="132"/>
      <c r="G339" s="53">
        <v>0</v>
      </c>
      <c r="H339" s="304"/>
      <c r="I339" s="80">
        <v>0</v>
      </c>
      <c r="J339" s="55">
        <v>0</v>
      </c>
      <c r="K339" s="80">
        <v>0</v>
      </c>
      <c r="L339" s="55">
        <v>0</v>
      </c>
      <c r="M339" s="54">
        <v>0</v>
      </c>
      <c r="N339" s="54">
        <v>0</v>
      </c>
      <c r="O339" s="54">
        <v>0</v>
      </c>
      <c r="P339" s="55">
        <v>0</v>
      </c>
      <c r="Q339" s="55">
        <v>0</v>
      </c>
      <c r="R339" s="55">
        <v>0</v>
      </c>
      <c r="S339" s="55">
        <v>0</v>
      </c>
      <c r="T339" s="54">
        <v>0</v>
      </c>
      <c r="U339" s="55">
        <v>0</v>
      </c>
      <c r="V339" s="54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4">
        <v>0</v>
      </c>
      <c r="AE339" s="55">
        <v>0</v>
      </c>
      <c r="AF339" s="55">
        <v>0</v>
      </c>
      <c r="AG339" s="55">
        <v>0</v>
      </c>
      <c r="AH339" s="54">
        <v>0</v>
      </c>
      <c r="AI339" s="54">
        <v>0</v>
      </c>
      <c r="AJ339" s="80">
        <v>0</v>
      </c>
      <c r="AK339" s="53">
        <v>0</v>
      </c>
      <c r="AL339" s="14"/>
      <c r="AM339" s="14"/>
    </row>
    <row r="340" spans="1:39" s="19" customFormat="1" ht="29.25" hidden="1">
      <c r="A340" s="128">
        <v>48</v>
      </c>
      <c r="B340" s="151" t="s">
        <v>171</v>
      </c>
      <c r="C340" s="165" t="s">
        <v>73</v>
      </c>
      <c r="D340" s="185" t="s">
        <v>149</v>
      </c>
      <c r="E340" s="128">
        <v>2012</v>
      </c>
      <c r="F340" s="128">
        <v>2015</v>
      </c>
      <c r="G340" s="34">
        <f>SUM(G341:G342)</f>
        <v>203500</v>
      </c>
      <c r="H340" s="210">
        <f aca="true" t="shared" si="119" ref="H340:AK340">SUM(H341:H342)</f>
        <v>0</v>
      </c>
      <c r="I340" s="58">
        <f t="shared" si="119"/>
        <v>52250</v>
      </c>
      <c r="J340" s="32">
        <f t="shared" si="119"/>
        <v>66000</v>
      </c>
      <c r="K340" s="59">
        <f t="shared" si="119"/>
        <v>66000</v>
      </c>
      <c r="L340" s="32">
        <f t="shared" si="119"/>
        <v>19250</v>
      </c>
      <c r="M340" s="31">
        <f t="shared" si="119"/>
        <v>0</v>
      </c>
      <c r="N340" s="31">
        <f t="shared" si="119"/>
        <v>0</v>
      </c>
      <c r="O340" s="32">
        <f t="shared" si="119"/>
        <v>0</v>
      </c>
      <c r="P340" s="117">
        <f t="shared" si="119"/>
        <v>0</v>
      </c>
      <c r="Q340" s="117">
        <f t="shared" si="119"/>
        <v>0</v>
      </c>
      <c r="R340" s="117">
        <f t="shared" si="119"/>
        <v>0</v>
      </c>
      <c r="S340" s="117">
        <f t="shared" si="119"/>
        <v>0</v>
      </c>
      <c r="T340" s="118">
        <f t="shared" si="119"/>
        <v>0</v>
      </c>
      <c r="U340" s="117">
        <f t="shared" si="119"/>
        <v>0</v>
      </c>
      <c r="V340" s="118">
        <f t="shared" si="119"/>
        <v>0</v>
      </c>
      <c r="W340" s="117">
        <f t="shared" si="119"/>
        <v>0</v>
      </c>
      <c r="X340" s="117">
        <f t="shared" si="119"/>
        <v>0</v>
      </c>
      <c r="Y340" s="117">
        <f t="shared" si="119"/>
        <v>0</v>
      </c>
      <c r="Z340" s="117">
        <f t="shared" si="119"/>
        <v>0</v>
      </c>
      <c r="AA340" s="117">
        <f t="shared" si="119"/>
        <v>0</v>
      </c>
      <c r="AB340" s="117">
        <f t="shared" si="119"/>
        <v>0</v>
      </c>
      <c r="AC340" s="117">
        <f t="shared" si="119"/>
        <v>0</v>
      </c>
      <c r="AD340" s="31">
        <f t="shared" si="119"/>
        <v>0</v>
      </c>
      <c r="AE340" s="117">
        <f t="shared" si="119"/>
        <v>0</v>
      </c>
      <c r="AF340" s="117">
        <f t="shared" si="119"/>
        <v>0</v>
      </c>
      <c r="AG340" s="117">
        <f t="shared" si="119"/>
        <v>0</v>
      </c>
      <c r="AH340" s="117">
        <f t="shared" si="119"/>
        <v>0</v>
      </c>
      <c r="AI340" s="118">
        <f t="shared" si="119"/>
        <v>0</v>
      </c>
      <c r="AJ340" s="98">
        <f t="shared" si="119"/>
        <v>0</v>
      </c>
      <c r="AK340" s="110">
        <f t="shared" si="119"/>
        <v>203500</v>
      </c>
      <c r="AL340" s="314"/>
      <c r="AM340" s="14"/>
    </row>
    <row r="341" spans="1:39" s="19" customFormat="1" ht="11.25" hidden="1">
      <c r="A341" s="129"/>
      <c r="B341" s="143" t="s">
        <v>115</v>
      </c>
      <c r="C341" s="159"/>
      <c r="D341" s="183"/>
      <c r="E341" s="129"/>
      <c r="F341" s="129"/>
      <c r="G341" s="25">
        <v>203500</v>
      </c>
      <c r="H341" s="120"/>
      <c r="I341" s="24">
        <v>52250</v>
      </c>
      <c r="J341" s="22">
        <v>66000</v>
      </c>
      <c r="K341" s="22">
        <v>66000</v>
      </c>
      <c r="L341" s="22">
        <v>19250</v>
      </c>
      <c r="M341" s="22">
        <v>0</v>
      </c>
      <c r="N341" s="21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1">
        <v>0</v>
      </c>
      <c r="U341" s="22">
        <v>0</v>
      </c>
      <c r="V341" s="21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1">
        <v>0</v>
      </c>
      <c r="AE341" s="22">
        <v>0</v>
      </c>
      <c r="AF341" s="22">
        <v>0</v>
      </c>
      <c r="AG341" s="22">
        <v>0</v>
      </c>
      <c r="AH341" s="21">
        <v>0</v>
      </c>
      <c r="AI341" s="21">
        <v>0</v>
      </c>
      <c r="AJ341" s="24">
        <v>0</v>
      </c>
      <c r="AK341" s="25">
        <v>203500</v>
      </c>
      <c r="AL341" s="14"/>
      <c r="AM341" s="14"/>
    </row>
    <row r="342" spans="1:39" s="19" customFormat="1" ht="11.25" hidden="1">
      <c r="A342" s="134"/>
      <c r="B342" s="148" t="s">
        <v>116</v>
      </c>
      <c r="C342" s="164"/>
      <c r="D342" s="188"/>
      <c r="E342" s="134"/>
      <c r="F342" s="134"/>
      <c r="G342" s="108"/>
      <c r="H342" s="214"/>
      <c r="I342" s="60">
        <v>0</v>
      </c>
      <c r="J342" s="44">
        <v>0</v>
      </c>
      <c r="K342" s="44">
        <v>0</v>
      </c>
      <c r="L342" s="44">
        <v>0</v>
      </c>
      <c r="M342" s="44">
        <v>0</v>
      </c>
      <c r="N342" s="43">
        <v>0</v>
      </c>
      <c r="O342" s="43">
        <v>0</v>
      </c>
      <c r="P342" s="44">
        <v>0</v>
      </c>
      <c r="Q342" s="44">
        <v>0</v>
      </c>
      <c r="R342" s="44">
        <v>0</v>
      </c>
      <c r="S342" s="44">
        <v>0</v>
      </c>
      <c r="T342" s="43">
        <v>0</v>
      </c>
      <c r="U342" s="44">
        <v>0</v>
      </c>
      <c r="V342" s="43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0</v>
      </c>
      <c r="AD342" s="43">
        <v>0</v>
      </c>
      <c r="AE342" s="44">
        <v>0</v>
      </c>
      <c r="AF342" s="44">
        <v>0</v>
      </c>
      <c r="AG342" s="44">
        <v>0</v>
      </c>
      <c r="AH342" s="44">
        <v>0</v>
      </c>
      <c r="AI342" s="43">
        <v>0</v>
      </c>
      <c r="AJ342" s="60">
        <v>0</v>
      </c>
      <c r="AK342" s="108"/>
      <c r="AL342" s="14"/>
      <c r="AM342" s="14"/>
    </row>
    <row r="343" spans="1:39" s="19" customFormat="1" ht="56.25">
      <c r="A343" s="128">
        <v>49</v>
      </c>
      <c r="B343" s="399" t="s">
        <v>224</v>
      </c>
      <c r="C343" s="165" t="s">
        <v>77</v>
      </c>
      <c r="D343" s="185" t="s">
        <v>78</v>
      </c>
      <c r="E343" s="128">
        <v>2012</v>
      </c>
      <c r="F343" s="128">
        <v>2013</v>
      </c>
      <c r="G343" s="40">
        <f aca="true" t="shared" si="120" ref="G343:AK343">SUM(G344:G345)</f>
        <v>826519.46</v>
      </c>
      <c r="H343" s="211">
        <f t="shared" si="120"/>
        <v>600000</v>
      </c>
      <c r="I343" s="41">
        <f t="shared" si="120"/>
        <v>551012.97</v>
      </c>
      <c r="J343" s="38">
        <f t="shared" si="120"/>
        <v>275506.49</v>
      </c>
      <c r="K343" s="38">
        <f t="shared" si="120"/>
        <v>0</v>
      </c>
      <c r="L343" s="38">
        <f t="shared" si="120"/>
        <v>0</v>
      </c>
      <c r="M343" s="38">
        <f t="shared" si="120"/>
        <v>0</v>
      </c>
      <c r="N343" s="37">
        <f t="shared" si="120"/>
        <v>0</v>
      </c>
      <c r="O343" s="37">
        <f t="shared" si="120"/>
        <v>0</v>
      </c>
      <c r="P343" s="38">
        <f t="shared" si="120"/>
        <v>0</v>
      </c>
      <c r="Q343" s="38">
        <f t="shared" si="120"/>
        <v>0</v>
      </c>
      <c r="R343" s="38">
        <f t="shared" si="120"/>
        <v>0</v>
      </c>
      <c r="S343" s="38">
        <f t="shared" si="120"/>
        <v>0</v>
      </c>
      <c r="T343" s="37">
        <f t="shared" si="120"/>
        <v>0</v>
      </c>
      <c r="U343" s="38">
        <f t="shared" si="120"/>
        <v>0</v>
      </c>
      <c r="V343" s="37">
        <f t="shared" si="120"/>
        <v>0</v>
      </c>
      <c r="W343" s="38">
        <f t="shared" si="120"/>
        <v>0</v>
      </c>
      <c r="X343" s="37">
        <f t="shared" si="120"/>
        <v>0</v>
      </c>
      <c r="Y343" s="38">
        <f t="shared" si="120"/>
        <v>0</v>
      </c>
      <c r="Z343" s="38">
        <f t="shared" si="120"/>
        <v>0</v>
      </c>
      <c r="AA343" s="38">
        <f t="shared" si="120"/>
        <v>0</v>
      </c>
      <c r="AB343" s="38">
        <f t="shared" si="120"/>
        <v>0</v>
      </c>
      <c r="AC343" s="38">
        <f t="shared" si="120"/>
        <v>0</v>
      </c>
      <c r="AD343" s="37">
        <f t="shared" si="120"/>
        <v>0</v>
      </c>
      <c r="AE343" s="38">
        <f t="shared" si="120"/>
        <v>0</v>
      </c>
      <c r="AF343" s="38">
        <f t="shared" si="120"/>
        <v>0</v>
      </c>
      <c r="AG343" s="38">
        <f t="shared" si="120"/>
        <v>0</v>
      </c>
      <c r="AH343" s="38">
        <f t="shared" si="120"/>
        <v>0</v>
      </c>
      <c r="AI343" s="37">
        <f t="shared" si="120"/>
        <v>0</v>
      </c>
      <c r="AJ343" s="41">
        <f t="shared" si="120"/>
        <v>0</v>
      </c>
      <c r="AK343" s="40">
        <f t="shared" si="120"/>
        <v>0</v>
      </c>
      <c r="AL343" s="14"/>
      <c r="AM343" s="14"/>
    </row>
    <row r="344" spans="1:39" s="19" customFormat="1" ht="11.25">
      <c r="A344" s="129"/>
      <c r="B344" s="143" t="s">
        <v>11</v>
      </c>
      <c r="C344" s="159"/>
      <c r="D344" s="183"/>
      <c r="E344" s="129"/>
      <c r="F344" s="129"/>
      <c r="G344" s="25">
        <v>826519.46</v>
      </c>
      <c r="H344" s="120">
        <v>600000</v>
      </c>
      <c r="I344" s="24">
        <v>551012.97</v>
      </c>
      <c r="J344" s="22">
        <v>275506.49</v>
      </c>
      <c r="K344" s="22">
        <v>0</v>
      </c>
      <c r="L344" s="22">
        <v>0</v>
      </c>
      <c r="M344" s="22">
        <v>0</v>
      </c>
      <c r="N344" s="21">
        <v>0</v>
      </c>
      <c r="O344" s="21">
        <v>0</v>
      </c>
      <c r="P344" s="22">
        <v>0</v>
      </c>
      <c r="Q344" s="22">
        <v>0</v>
      </c>
      <c r="R344" s="22">
        <v>0</v>
      </c>
      <c r="S344" s="22">
        <v>0</v>
      </c>
      <c r="T344" s="21">
        <v>0</v>
      </c>
      <c r="U344" s="22">
        <v>0</v>
      </c>
      <c r="V344" s="21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1">
        <v>0</v>
      </c>
      <c r="AC344" s="22">
        <v>0</v>
      </c>
      <c r="AD344" s="21">
        <v>0</v>
      </c>
      <c r="AE344" s="22">
        <v>0</v>
      </c>
      <c r="AF344" s="22">
        <v>0</v>
      </c>
      <c r="AG344" s="22">
        <v>0</v>
      </c>
      <c r="AH344" s="22">
        <v>0</v>
      </c>
      <c r="AI344" s="21">
        <v>0</v>
      </c>
      <c r="AJ344" s="24">
        <v>0</v>
      </c>
      <c r="AK344" s="25">
        <v>0</v>
      </c>
      <c r="AL344" s="14"/>
      <c r="AM344" s="14"/>
    </row>
    <row r="345" spans="1:39" s="19" customFormat="1" ht="11.25">
      <c r="A345" s="130"/>
      <c r="B345" s="144" t="s">
        <v>12</v>
      </c>
      <c r="C345" s="160"/>
      <c r="D345" s="184"/>
      <c r="E345" s="130"/>
      <c r="F345" s="130"/>
      <c r="G345" s="30">
        <v>0</v>
      </c>
      <c r="H345" s="209">
        <v>0</v>
      </c>
      <c r="I345" s="29">
        <v>0</v>
      </c>
      <c r="J345" s="28">
        <v>0</v>
      </c>
      <c r="K345" s="28">
        <v>0</v>
      </c>
      <c r="L345" s="28">
        <v>0</v>
      </c>
      <c r="M345" s="28">
        <v>0</v>
      </c>
      <c r="N345" s="27">
        <v>0</v>
      </c>
      <c r="O345" s="27">
        <v>0</v>
      </c>
      <c r="P345" s="28">
        <v>0</v>
      </c>
      <c r="Q345" s="28">
        <v>0</v>
      </c>
      <c r="R345" s="28">
        <v>0</v>
      </c>
      <c r="S345" s="28">
        <v>0</v>
      </c>
      <c r="T345" s="27">
        <v>0</v>
      </c>
      <c r="U345" s="28">
        <v>0</v>
      </c>
      <c r="V345" s="27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7">
        <v>0</v>
      </c>
      <c r="AC345" s="28">
        <v>0</v>
      </c>
      <c r="AD345" s="27">
        <v>0</v>
      </c>
      <c r="AE345" s="28">
        <v>0</v>
      </c>
      <c r="AF345" s="28">
        <v>0</v>
      </c>
      <c r="AG345" s="28">
        <v>0</v>
      </c>
      <c r="AH345" s="28">
        <v>0</v>
      </c>
      <c r="AI345" s="27">
        <v>0</v>
      </c>
      <c r="AJ345" s="29">
        <v>0</v>
      </c>
      <c r="AK345" s="30">
        <v>0</v>
      </c>
      <c r="AL345" s="14"/>
      <c r="AM345" s="14"/>
    </row>
    <row r="346" spans="1:39" s="19" customFormat="1" ht="45" customHeight="1">
      <c r="A346" s="128">
        <v>50</v>
      </c>
      <c r="B346" s="151" t="s">
        <v>225</v>
      </c>
      <c r="C346" s="165" t="s">
        <v>77</v>
      </c>
      <c r="D346" s="185" t="s">
        <v>78</v>
      </c>
      <c r="E346" s="128">
        <v>2012</v>
      </c>
      <c r="F346" s="128">
        <v>2014</v>
      </c>
      <c r="G346" s="34">
        <f>SUM(G347:G348)</f>
        <v>141237</v>
      </c>
      <c r="H346" s="210">
        <f aca="true" t="shared" si="121" ref="H346:M346">SUM(H347:H348)</f>
        <v>23680</v>
      </c>
      <c r="I346" s="58">
        <f t="shared" si="121"/>
        <v>54267</v>
      </c>
      <c r="J346" s="32">
        <f t="shared" si="121"/>
        <v>61270</v>
      </c>
      <c r="K346" s="31">
        <f t="shared" si="121"/>
        <v>25700</v>
      </c>
      <c r="L346" s="31">
        <f t="shared" si="121"/>
        <v>0</v>
      </c>
      <c r="M346" s="31">
        <f t="shared" si="121"/>
        <v>0</v>
      </c>
      <c r="N346" s="31">
        <f aca="true" t="shared" si="122" ref="N346:AK346">SUM(N347:N348)</f>
        <v>0</v>
      </c>
      <c r="O346" s="31">
        <v>0</v>
      </c>
      <c r="P346" s="31">
        <f t="shared" si="122"/>
        <v>0</v>
      </c>
      <c r="Q346" s="31">
        <f t="shared" si="122"/>
        <v>0</v>
      </c>
      <c r="R346" s="31">
        <f t="shared" si="122"/>
        <v>0</v>
      </c>
      <c r="S346" s="32">
        <f t="shared" si="122"/>
        <v>0</v>
      </c>
      <c r="T346" s="31">
        <f t="shared" si="122"/>
        <v>0</v>
      </c>
      <c r="U346" s="32">
        <f t="shared" si="122"/>
        <v>0</v>
      </c>
      <c r="V346" s="31">
        <f t="shared" si="122"/>
        <v>0</v>
      </c>
      <c r="W346" s="32">
        <f t="shared" si="122"/>
        <v>0</v>
      </c>
      <c r="X346" s="32">
        <f t="shared" si="122"/>
        <v>0</v>
      </c>
      <c r="Y346" s="32">
        <f t="shared" si="122"/>
        <v>0</v>
      </c>
      <c r="Z346" s="32">
        <f t="shared" si="122"/>
        <v>0</v>
      </c>
      <c r="AA346" s="32">
        <f t="shared" si="122"/>
        <v>0</v>
      </c>
      <c r="AB346" s="32">
        <f t="shared" si="122"/>
        <v>0</v>
      </c>
      <c r="AC346" s="32">
        <f t="shared" si="122"/>
        <v>0</v>
      </c>
      <c r="AD346" s="31">
        <f t="shared" si="122"/>
        <v>0</v>
      </c>
      <c r="AE346" s="32">
        <f t="shared" si="122"/>
        <v>0</v>
      </c>
      <c r="AF346" s="32">
        <f t="shared" si="122"/>
        <v>0</v>
      </c>
      <c r="AG346" s="32">
        <f t="shared" si="122"/>
        <v>0</v>
      </c>
      <c r="AH346" s="32">
        <f t="shared" si="122"/>
        <v>0</v>
      </c>
      <c r="AI346" s="32">
        <f t="shared" si="122"/>
        <v>0</v>
      </c>
      <c r="AJ346" s="59">
        <f t="shared" si="122"/>
        <v>0</v>
      </c>
      <c r="AK346" s="34">
        <f t="shared" si="122"/>
        <v>0</v>
      </c>
      <c r="AL346" s="14"/>
      <c r="AM346" s="14"/>
    </row>
    <row r="347" spans="1:40" s="19" customFormat="1" ht="11.25">
      <c r="A347" s="129"/>
      <c r="B347" s="143" t="s">
        <v>11</v>
      </c>
      <c r="C347" s="159"/>
      <c r="D347" s="183"/>
      <c r="E347" s="129"/>
      <c r="F347" s="129"/>
      <c r="G347" s="25">
        <v>141237</v>
      </c>
      <c r="H347" s="120">
        <v>23680</v>
      </c>
      <c r="I347" s="24">
        <v>54267</v>
      </c>
      <c r="J347" s="22">
        <v>61270</v>
      </c>
      <c r="K347" s="22">
        <v>25700</v>
      </c>
      <c r="L347" s="22">
        <v>0</v>
      </c>
      <c r="M347" s="22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2">
        <v>0</v>
      </c>
      <c r="T347" s="21">
        <v>0</v>
      </c>
      <c r="U347" s="22">
        <v>0</v>
      </c>
      <c r="V347" s="21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1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42">
        <v>0</v>
      </c>
      <c r="AK347" s="25">
        <v>0</v>
      </c>
      <c r="AL347" s="14"/>
      <c r="AM347" s="14"/>
      <c r="AN347" s="105"/>
    </row>
    <row r="348" spans="1:39" s="19" customFormat="1" ht="12" customHeight="1">
      <c r="A348" s="134"/>
      <c r="B348" s="144" t="s">
        <v>12</v>
      </c>
      <c r="C348" s="164"/>
      <c r="D348" s="188"/>
      <c r="E348" s="134"/>
      <c r="F348" s="134"/>
      <c r="G348" s="108">
        <v>0</v>
      </c>
      <c r="H348" s="214">
        <v>0</v>
      </c>
      <c r="I348" s="60">
        <v>0</v>
      </c>
      <c r="J348" s="44">
        <v>0</v>
      </c>
      <c r="K348" s="44">
        <v>0</v>
      </c>
      <c r="L348" s="44">
        <v>0</v>
      </c>
      <c r="M348" s="44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4">
        <v>0</v>
      </c>
      <c r="T348" s="43">
        <v>0</v>
      </c>
      <c r="U348" s="44">
        <v>0</v>
      </c>
      <c r="V348" s="43">
        <v>0</v>
      </c>
      <c r="W348" s="44">
        <v>0</v>
      </c>
      <c r="X348" s="44">
        <v>0</v>
      </c>
      <c r="Y348" s="44">
        <v>0</v>
      </c>
      <c r="Z348" s="44">
        <v>0</v>
      </c>
      <c r="AA348" s="44">
        <v>0</v>
      </c>
      <c r="AB348" s="44">
        <v>0</v>
      </c>
      <c r="AC348" s="44">
        <v>0</v>
      </c>
      <c r="AD348" s="43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5">
        <v>0</v>
      </c>
      <c r="AK348" s="30">
        <v>0</v>
      </c>
      <c r="AL348" s="14"/>
      <c r="AM348" s="14"/>
    </row>
    <row r="349" spans="1:39" s="19" customFormat="1" ht="68.25" customHeight="1">
      <c r="A349" s="128">
        <v>51</v>
      </c>
      <c r="B349" s="151" t="s">
        <v>226</v>
      </c>
      <c r="C349" s="165" t="s">
        <v>77</v>
      </c>
      <c r="D349" s="185" t="s">
        <v>78</v>
      </c>
      <c r="E349" s="128">
        <v>2012</v>
      </c>
      <c r="F349" s="128">
        <v>2014</v>
      </c>
      <c r="G349" s="34">
        <f>SUM(G350:G351)</f>
        <v>286010</v>
      </c>
      <c r="H349" s="210">
        <f aca="true" t="shared" si="123" ref="H349:AJ349">SUM(H350:H351)</f>
        <v>27845</v>
      </c>
      <c r="I349" s="58">
        <f t="shared" si="123"/>
        <v>115640</v>
      </c>
      <c r="J349" s="32">
        <f t="shared" si="123"/>
        <v>120070</v>
      </c>
      <c r="K349" s="32">
        <f t="shared" si="123"/>
        <v>50300</v>
      </c>
      <c r="L349" s="32">
        <f t="shared" si="123"/>
        <v>0</v>
      </c>
      <c r="M349" s="32">
        <f t="shared" si="123"/>
        <v>0</v>
      </c>
      <c r="N349" s="31">
        <f t="shared" si="123"/>
        <v>0</v>
      </c>
      <c r="O349" s="31">
        <f t="shared" si="123"/>
        <v>0</v>
      </c>
      <c r="P349" s="32">
        <f t="shared" si="123"/>
        <v>0</v>
      </c>
      <c r="Q349" s="32">
        <f t="shared" si="123"/>
        <v>0</v>
      </c>
      <c r="R349" s="32">
        <f t="shared" si="123"/>
        <v>0</v>
      </c>
      <c r="S349" s="32">
        <f t="shared" si="123"/>
        <v>0</v>
      </c>
      <c r="T349" s="31">
        <f t="shared" si="123"/>
        <v>0</v>
      </c>
      <c r="U349" s="32">
        <f t="shared" si="123"/>
        <v>0</v>
      </c>
      <c r="V349" s="31">
        <f t="shared" si="123"/>
        <v>0</v>
      </c>
      <c r="W349" s="32">
        <f t="shared" si="123"/>
        <v>0</v>
      </c>
      <c r="X349" s="32">
        <f t="shared" si="123"/>
        <v>0</v>
      </c>
      <c r="Y349" s="32">
        <f t="shared" si="123"/>
        <v>0</v>
      </c>
      <c r="Z349" s="32">
        <f t="shared" si="123"/>
        <v>0</v>
      </c>
      <c r="AA349" s="32">
        <f t="shared" si="123"/>
        <v>0</v>
      </c>
      <c r="AB349" s="32">
        <f t="shared" si="123"/>
        <v>0</v>
      </c>
      <c r="AC349" s="32">
        <f t="shared" si="123"/>
        <v>0</v>
      </c>
      <c r="AD349" s="31">
        <f t="shared" si="123"/>
        <v>0</v>
      </c>
      <c r="AE349" s="32">
        <f t="shared" si="123"/>
        <v>0</v>
      </c>
      <c r="AF349" s="32">
        <f t="shared" si="123"/>
        <v>0</v>
      </c>
      <c r="AG349" s="32">
        <f t="shared" si="123"/>
        <v>0</v>
      </c>
      <c r="AH349" s="32">
        <f t="shared" si="123"/>
        <v>0</v>
      </c>
      <c r="AI349" s="32">
        <f t="shared" si="123"/>
        <v>0</v>
      </c>
      <c r="AJ349" s="59">
        <f t="shared" si="123"/>
        <v>0</v>
      </c>
      <c r="AK349" s="34">
        <v>0</v>
      </c>
      <c r="AL349" s="14"/>
      <c r="AM349" s="14"/>
    </row>
    <row r="350" spans="1:39" s="19" customFormat="1" ht="11.25">
      <c r="A350" s="133"/>
      <c r="B350" s="143" t="s">
        <v>11</v>
      </c>
      <c r="C350" s="167"/>
      <c r="D350" s="189"/>
      <c r="E350" s="133"/>
      <c r="F350" s="133"/>
      <c r="G350" s="49">
        <v>286010</v>
      </c>
      <c r="H350" s="215">
        <v>27845</v>
      </c>
      <c r="I350" s="48">
        <v>115640</v>
      </c>
      <c r="J350" s="22">
        <v>120070</v>
      </c>
      <c r="K350" s="22">
        <v>50300</v>
      </c>
      <c r="L350" s="22">
        <v>0</v>
      </c>
      <c r="M350" s="22">
        <v>0</v>
      </c>
      <c r="N350" s="21">
        <v>0</v>
      </c>
      <c r="O350" s="42">
        <v>0</v>
      </c>
      <c r="P350" s="22">
        <v>0</v>
      </c>
      <c r="Q350" s="24">
        <v>0</v>
      </c>
      <c r="R350" s="24">
        <v>0</v>
      </c>
      <c r="S350" s="22">
        <v>0</v>
      </c>
      <c r="T350" s="21">
        <v>0</v>
      </c>
      <c r="U350" s="22">
        <v>0</v>
      </c>
      <c r="V350" s="42">
        <v>0</v>
      </c>
      <c r="W350" s="24">
        <v>0</v>
      </c>
      <c r="X350" s="24">
        <v>0</v>
      </c>
      <c r="Y350" s="22">
        <v>0</v>
      </c>
      <c r="Z350" s="24">
        <v>0</v>
      </c>
      <c r="AA350" s="22">
        <v>0</v>
      </c>
      <c r="AB350" s="21">
        <v>0</v>
      </c>
      <c r="AC350" s="47">
        <v>0</v>
      </c>
      <c r="AD350" s="57">
        <v>0</v>
      </c>
      <c r="AE350" s="48">
        <v>0</v>
      </c>
      <c r="AF350" s="48">
        <v>0</v>
      </c>
      <c r="AG350" s="48">
        <v>0</v>
      </c>
      <c r="AH350" s="22">
        <v>0</v>
      </c>
      <c r="AI350" s="57">
        <v>0</v>
      </c>
      <c r="AJ350" s="24">
        <v>0</v>
      </c>
      <c r="AK350" s="49">
        <v>0</v>
      </c>
      <c r="AL350" s="14"/>
      <c r="AM350" s="14"/>
    </row>
    <row r="351" spans="1:39" s="19" customFormat="1" ht="11.25">
      <c r="A351" s="130"/>
      <c r="B351" s="144" t="s">
        <v>12</v>
      </c>
      <c r="C351" s="160"/>
      <c r="D351" s="184"/>
      <c r="E351" s="130"/>
      <c r="F351" s="130"/>
      <c r="G351" s="30">
        <v>0</v>
      </c>
      <c r="H351" s="209">
        <v>0</v>
      </c>
      <c r="I351" s="29">
        <v>0</v>
      </c>
      <c r="J351" s="28">
        <v>0</v>
      </c>
      <c r="K351" s="28">
        <v>0</v>
      </c>
      <c r="L351" s="28">
        <v>0</v>
      </c>
      <c r="M351" s="28">
        <v>0</v>
      </c>
      <c r="N351" s="27">
        <v>0</v>
      </c>
      <c r="O351" s="320">
        <v>0</v>
      </c>
      <c r="P351" s="29">
        <v>0</v>
      </c>
      <c r="Q351" s="29">
        <v>0</v>
      </c>
      <c r="R351" s="29">
        <v>0</v>
      </c>
      <c r="S351" s="28">
        <v>0</v>
      </c>
      <c r="T351" s="28">
        <v>0</v>
      </c>
      <c r="U351" s="28">
        <v>0</v>
      </c>
      <c r="V351" s="320">
        <v>0</v>
      </c>
      <c r="W351" s="28">
        <v>0</v>
      </c>
      <c r="X351" s="45">
        <v>0</v>
      </c>
      <c r="Y351" s="60">
        <v>0</v>
      </c>
      <c r="Z351" s="28">
        <v>0</v>
      </c>
      <c r="AA351" s="28">
        <v>0</v>
      </c>
      <c r="AB351" s="320">
        <v>0</v>
      </c>
      <c r="AC351" s="28">
        <v>0</v>
      </c>
      <c r="AD351" s="27">
        <v>0</v>
      </c>
      <c r="AE351" s="29">
        <v>0</v>
      </c>
      <c r="AF351" s="29">
        <v>0</v>
      </c>
      <c r="AG351" s="29">
        <v>0</v>
      </c>
      <c r="AH351" s="28">
        <v>0</v>
      </c>
      <c r="AI351" s="320">
        <v>0</v>
      </c>
      <c r="AJ351" s="342">
        <v>0</v>
      </c>
      <c r="AK351" s="30">
        <v>0</v>
      </c>
      <c r="AL351" s="14"/>
      <c r="AM351" s="14"/>
    </row>
    <row r="352" spans="1:39" s="19" customFormat="1" ht="56.25">
      <c r="A352" s="135">
        <v>52</v>
      </c>
      <c r="B352" s="410" t="s">
        <v>227</v>
      </c>
      <c r="C352" s="140" t="s">
        <v>77</v>
      </c>
      <c r="D352" s="185" t="s">
        <v>78</v>
      </c>
      <c r="E352" s="132">
        <v>2012</v>
      </c>
      <c r="F352" s="132">
        <v>2013</v>
      </c>
      <c r="G352" s="53">
        <f>G353+G354</f>
        <v>488025.57</v>
      </c>
      <c r="H352" s="53">
        <f aca="true" t="shared" si="124" ref="H352:AK352">H353+H354</f>
        <v>0</v>
      </c>
      <c r="I352" s="354">
        <f t="shared" si="124"/>
        <v>325350.38</v>
      </c>
      <c r="J352" s="117">
        <f t="shared" si="124"/>
        <v>162675.19</v>
      </c>
      <c r="K352" s="117">
        <f t="shared" si="124"/>
        <v>0</v>
      </c>
      <c r="L352" s="117">
        <f t="shared" si="124"/>
        <v>0</v>
      </c>
      <c r="M352" s="117">
        <f t="shared" si="124"/>
        <v>0</v>
      </c>
      <c r="N352" s="117">
        <f t="shared" si="124"/>
        <v>0</v>
      </c>
      <c r="O352" s="117">
        <f t="shared" si="124"/>
        <v>0</v>
      </c>
      <c r="P352" s="117">
        <f t="shared" si="124"/>
        <v>0</v>
      </c>
      <c r="Q352" s="117">
        <f t="shared" si="124"/>
        <v>0</v>
      </c>
      <c r="R352" s="117">
        <f t="shared" si="124"/>
        <v>0</v>
      </c>
      <c r="S352" s="117">
        <f t="shared" si="124"/>
        <v>0</v>
      </c>
      <c r="T352" s="117">
        <f t="shared" si="124"/>
        <v>0</v>
      </c>
      <c r="U352" s="117">
        <f t="shared" si="124"/>
        <v>0</v>
      </c>
      <c r="V352" s="117">
        <f t="shared" si="124"/>
        <v>0</v>
      </c>
      <c r="W352" s="80">
        <f t="shared" si="124"/>
        <v>0</v>
      </c>
      <c r="X352" s="55">
        <f t="shared" si="124"/>
        <v>0</v>
      </c>
      <c r="Y352" s="117">
        <f t="shared" si="124"/>
        <v>0</v>
      </c>
      <c r="Z352" s="117">
        <f t="shared" si="124"/>
        <v>0</v>
      </c>
      <c r="AA352" s="117">
        <f t="shared" si="124"/>
        <v>0</v>
      </c>
      <c r="AB352" s="117">
        <f t="shared" si="124"/>
        <v>0</v>
      </c>
      <c r="AC352" s="117">
        <f t="shared" si="124"/>
        <v>0</v>
      </c>
      <c r="AD352" s="117">
        <f t="shared" si="124"/>
        <v>0</v>
      </c>
      <c r="AE352" s="117">
        <f t="shared" si="124"/>
        <v>0</v>
      </c>
      <c r="AF352" s="117">
        <f t="shared" si="124"/>
        <v>0</v>
      </c>
      <c r="AG352" s="117">
        <f t="shared" si="124"/>
        <v>0</v>
      </c>
      <c r="AH352" s="117">
        <f t="shared" si="124"/>
        <v>0</v>
      </c>
      <c r="AI352" s="117">
        <f t="shared" si="124"/>
        <v>0</v>
      </c>
      <c r="AJ352" s="315">
        <f t="shared" si="124"/>
        <v>0</v>
      </c>
      <c r="AK352" s="53">
        <f t="shared" si="124"/>
        <v>0</v>
      </c>
      <c r="AL352" s="14"/>
      <c r="AM352" s="14"/>
    </row>
    <row r="353" spans="1:39" s="19" customFormat="1" ht="11.25">
      <c r="A353" s="132"/>
      <c r="B353" s="381" t="s">
        <v>115</v>
      </c>
      <c r="C353" s="159"/>
      <c r="D353" s="183"/>
      <c r="E353" s="129"/>
      <c r="F353" s="129"/>
      <c r="G353" s="25">
        <v>488025.57</v>
      </c>
      <c r="H353" s="25">
        <v>0</v>
      </c>
      <c r="I353" s="120">
        <v>325350.38</v>
      </c>
      <c r="J353" s="22">
        <v>162675.19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4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334">
        <v>0</v>
      </c>
      <c r="AK353" s="25">
        <v>0</v>
      </c>
      <c r="AL353" s="314"/>
      <c r="AM353" s="14"/>
    </row>
    <row r="354" spans="1:39" s="19" customFormat="1" ht="11.25">
      <c r="A354" s="134"/>
      <c r="B354" s="148" t="s">
        <v>116</v>
      </c>
      <c r="C354" s="164"/>
      <c r="D354" s="188"/>
      <c r="E354" s="134"/>
      <c r="F354" s="134"/>
      <c r="G354" s="108">
        <v>0</v>
      </c>
      <c r="H354" s="108">
        <v>0</v>
      </c>
      <c r="I354" s="21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5">
        <v>0</v>
      </c>
      <c r="X354" s="44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364">
        <v>0</v>
      </c>
      <c r="AK354" s="108">
        <v>0</v>
      </c>
      <c r="AL354" s="14"/>
      <c r="AM354" s="14"/>
    </row>
    <row r="355" spans="1:39" s="19" customFormat="1" ht="45">
      <c r="A355" s="132">
        <v>53</v>
      </c>
      <c r="B355" s="401" t="s">
        <v>228</v>
      </c>
      <c r="C355" s="140" t="s">
        <v>77</v>
      </c>
      <c r="D355" s="185" t="s">
        <v>78</v>
      </c>
      <c r="E355" s="132">
        <v>2012</v>
      </c>
      <c r="F355" s="132">
        <v>2014</v>
      </c>
      <c r="G355" s="53">
        <f>G356+G357</f>
        <v>15551.65</v>
      </c>
      <c r="H355" s="53">
        <f aca="true" t="shared" si="125" ref="H355:AK355">H356+H357</f>
        <v>0</v>
      </c>
      <c r="I355" s="212">
        <f t="shared" si="125"/>
        <v>3887.91</v>
      </c>
      <c r="J355" s="55">
        <f t="shared" si="125"/>
        <v>7775.83</v>
      </c>
      <c r="K355" s="55">
        <f t="shared" si="125"/>
        <v>3887.91</v>
      </c>
      <c r="L355" s="55">
        <f t="shared" si="125"/>
        <v>0</v>
      </c>
      <c r="M355" s="55">
        <f t="shared" si="125"/>
        <v>0</v>
      </c>
      <c r="N355" s="55">
        <f t="shared" si="125"/>
        <v>0</v>
      </c>
      <c r="O355" s="55">
        <f t="shared" si="125"/>
        <v>0</v>
      </c>
      <c r="P355" s="55">
        <f t="shared" si="125"/>
        <v>0</v>
      </c>
      <c r="Q355" s="55">
        <f t="shared" si="125"/>
        <v>0</v>
      </c>
      <c r="R355" s="55">
        <f t="shared" si="125"/>
        <v>0</v>
      </c>
      <c r="S355" s="55">
        <f t="shared" si="125"/>
        <v>0</v>
      </c>
      <c r="T355" s="55">
        <f t="shared" si="125"/>
        <v>0</v>
      </c>
      <c r="U355" s="55">
        <f t="shared" si="125"/>
        <v>0</v>
      </c>
      <c r="V355" s="55">
        <f t="shared" si="125"/>
        <v>0</v>
      </c>
      <c r="W355" s="80">
        <f t="shared" si="125"/>
        <v>0</v>
      </c>
      <c r="X355" s="55">
        <f t="shared" si="125"/>
        <v>0</v>
      </c>
      <c r="Y355" s="55">
        <f t="shared" si="125"/>
        <v>0</v>
      </c>
      <c r="Z355" s="55">
        <f t="shared" si="125"/>
        <v>0</v>
      </c>
      <c r="AA355" s="55">
        <f t="shared" si="125"/>
        <v>0</v>
      </c>
      <c r="AB355" s="55">
        <f t="shared" si="125"/>
        <v>0</v>
      </c>
      <c r="AC355" s="55">
        <f t="shared" si="125"/>
        <v>0</v>
      </c>
      <c r="AD355" s="55">
        <f t="shared" si="125"/>
        <v>0</v>
      </c>
      <c r="AE355" s="55">
        <f t="shared" si="125"/>
        <v>0</v>
      </c>
      <c r="AF355" s="55">
        <f t="shared" si="125"/>
        <v>0</v>
      </c>
      <c r="AG355" s="55">
        <f t="shared" si="125"/>
        <v>0</v>
      </c>
      <c r="AH355" s="55">
        <f t="shared" si="125"/>
        <v>0</v>
      </c>
      <c r="AI355" s="55">
        <f t="shared" si="125"/>
        <v>0</v>
      </c>
      <c r="AJ355" s="315">
        <f t="shared" si="125"/>
        <v>0</v>
      </c>
      <c r="AK355" s="53">
        <f t="shared" si="125"/>
        <v>0</v>
      </c>
      <c r="AL355" s="14"/>
      <c r="AM355" s="14"/>
    </row>
    <row r="356" spans="1:39" s="19" customFormat="1" ht="11.25">
      <c r="A356" s="132"/>
      <c r="B356" s="381" t="s">
        <v>229</v>
      </c>
      <c r="C356" s="159"/>
      <c r="D356" s="183"/>
      <c r="E356" s="129"/>
      <c r="F356" s="129"/>
      <c r="G356" s="25">
        <v>15551.65</v>
      </c>
      <c r="H356" s="25">
        <v>0</v>
      </c>
      <c r="I356" s="120">
        <v>3887.91</v>
      </c>
      <c r="J356" s="22">
        <v>7775.83</v>
      </c>
      <c r="K356" s="22">
        <v>3887.91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4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334">
        <v>0</v>
      </c>
      <c r="AK356" s="25">
        <v>0</v>
      </c>
      <c r="AL356" s="14"/>
      <c r="AM356" s="14"/>
    </row>
    <row r="357" spans="1:39" s="19" customFormat="1" ht="12" thickBot="1">
      <c r="A357" s="132"/>
      <c r="B357" s="152" t="s">
        <v>116</v>
      </c>
      <c r="C357" s="140"/>
      <c r="D357" s="186"/>
      <c r="E357" s="132"/>
      <c r="F357" s="132"/>
      <c r="G357" s="53">
        <v>0</v>
      </c>
      <c r="H357" s="53">
        <v>0</v>
      </c>
      <c r="I357" s="214">
        <v>0</v>
      </c>
      <c r="J357" s="44">
        <v>0</v>
      </c>
      <c r="K357" s="44">
        <v>0</v>
      </c>
      <c r="L357" s="44">
        <v>0</v>
      </c>
      <c r="M357" s="80">
        <v>0</v>
      </c>
      <c r="N357" s="28">
        <v>0</v>
      </c>
      <c r="O357" s="44">
        <v>0</v>
      </c>
      <c r="P357" s="55">
        <v>0</v>
      </c>
      <c r="Q357" s="55">
        <v>0</v>
      </c>
      <c r="R357" s="44">
        <v>0</v>
      </c>
      <c r="S357" s="55">
        <v>0</v>
      </c>
      <c r="T357" s="44">
        <v>0</v>
      </c>
      <c r="U357" s="44">
        <v>0</v>
      </c>
      <c r="V357" s="55">
        <v>0</v>
      </c>
      <c r="W357" s="80">
        <v>0</v>
      </c>
      <c r="X357" s="28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28">
        <v>0</v>
      </c>
      <c r="AH357" s="80">
        <v>0</v>
      </c>
      <c r="AI357" s="28">
        <v>0</v>
      </c>
      <c r="AJ357" s="315">
        <v>0</v>
      </c>
      <c r="AK357" s="53">
        <v>0</v>
      </c>
      <c r="AL357" s="14"/>
      <c r="AM357" s="14"/>
    </row>
    <row r="358" spans="1:39" s="19" customFormat="1" ht="26.25" customHeight="1" hidden="1">
      <c r="A358" s="128">
        <v>52</v>
      </c>
      <c r="B358" s="151" t="s">
        <v>162</v>
      </c>
      <c r="C358" s="165" t="s">
        <v>63</v>
      </c>
      <c r="D358" s="185" t="s">
        <v>163</v>
      </c>
      <c r="E358" s="128">
        <v>2010</v>
      </c>
      <c r="F358" s="128">
        <v>2014</v>
      </c>
      <c r="G358" s="34">
        <f>SUM(G359,G360)</f>
        <v>1986</v>
      </c>
      <c r="H358" s="313"/>
      <c r="I358" s="59">
        <f>SUM(I359:I360)</f>
        <v>518</v>
      </c>
      <c r="J358" s="32">
        <f>SUM(J359:J360)</f>
        <v>518</v>
      </c>
      <c r="K358" s="31">
        <f>SUM(K359:K360)</f>
        <v>389</v>
      </c>
      <c r="L358" s="32">
        <v>0</v>
      </c>
      <c r="M358" s="32">
        <v>0</v>
      </c>
      <c r="N358" s="32">
        <v>0</v>
      </c>
      <c r="O358" s="59">
        <v>0</v>
      </c>
      <c r="P358" s="32">
        <v>0</v>
      </c>
      <c r="Q358" s="32">
        <v>0</v>
      </c>
      <c r="R358" s="31">
        <v>0</v>
      </c>
      <c r="S358" s="32">
        <v>0</v>
      </c>
      <c r="T358" s="31">
        <v>0</v>
      </c>
      <c r="U358" s="32">
        <v>0</v>
      </c>
      <c r="V358" s="32">
        <v>0</v>
      </c>
      <c r="W358" s="31">
        <v>0</v>
      </c>
      <c r="X358" s="47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55">
        <v>0</v>
      </c>
      <c r="AK358" s="359">
        <v>0</v>
      </c>
      <c r="AL358" s="314"/>
      <c r="AM358" s="14"/>
    </row>
    <row r="359" spans="1:39" s="19" customFormat="1" ht="11.25" hidden="1">
      <c r="A359" s="129"/>
      <c r="B359" s="143" t="s">
        <v>115</v>
      </c>
      <c r="C359" s="159"/>
      <c r="D359" s="183"/>
      <c r="E359" s="129"/>
      <c r="F359" s="129"/>
      <c r="G359" s="25">
        <v>1986</v>
      </c>
      <c r="H359" s="312"/>
      <c r="I359" s="42">
        <v>518</v>
      </c>
      <c r="J359" s="22">
        <v>518</v>
      </c>
      <c r="K359" s="21">
        <v>389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1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316">
        <v>0</v>
      </c>
      <c r="AK359" s="334">
        <v>0</v>
      </c>
      <c r="AL359" s="14"/>
      <c r="AM359" s="14"/>
    </row>
    <row r="360" spans="1:39" s="19" customFormat="1" ht="9" customHeight="1" hidden="1">
      <c r="A360" s="134"/>
      <c r="B360" s="148" t="s">
        <v>116</v>
      </c>
      <c r="C360" s="164"/>
      <c r="D360" s="188"/>
      <c r="E360" s="134"/>
      <c r="F360" s="134"/>
      <c r="G360" s="108">
        <v>0</v>
      </c>
      <c r="H360" s="219"/>
      <c r="I360" s="45">
        <v>0</v>
      </c>
      <c r="J360" s="44">
        <v>0</v>
      </c>
      <c r="K360" s="43">
        <v>0</v>
      </c>
      <c r="L360" s="44">
        <v>0</v>
      </c>
      <c r="M360" s="44"/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1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76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8">
        <v>0</v>
      </c>
      <c r="AG360" s="22">
        <v>0</v>
      </c>
      <c r="AH360" s="22">
        <v>0</v>
      </c>
      <c r="AI360" s="22">
        <v>0</v>
      </c>
      <c r="AJ360" s="342">
        <v>0</v>
      </c>
      <c r="AK360" s="334">
        <v>0</v>
      </c>
      <c r="AL360" s="314"/>
      <c r="AM360" s="14"/>
    </row>
    <row r="361" spans="1:39" s="19" customFormat="1" ht="45.75" customHeight="1" hidden="1">
      <c r="A361" s="128">
        <v>53</v>
      </c>
      <c r="B361" s="151" t="s">
        <v>164</v>
      </c>
      <c r="C361" s="165" t="s">
        <v>63</v>
      </c>
      <c r="D361" s="185" t="s">
        <v>163</v>
      </c>
      <c r="E361" s="128">
        <v>2010</v>
      </c>
      <c r="F361" s="128">
        <v>2013</v>
      </c>
      <c r="G361" s="34">
        <f>SUM(G362:G363)</f>
        <v>14400</v>
      </c>
      <c r="H361" s="34">
        <f aca="true" t="shared" si="126" ref="H361:AK361">SUM(H362:H363)</f>
        <v>0</v>
      </c>
      <c r="I361" s="216">
        <f t="shared" si="126"/>
        <v>4800</v>
      </c>
      <c r="J361" s="32">
        <f t="shared" si="126"/>
        <v>400</v>
      </c>
      <c r="K361" s="32">
        <f t="shared" si="126"/>
        <v>0</v>
      </c>
      <c r="L361" s="32">
        <f t="shared" si="126"/>
        <v>0</v>
      </c>
      <c r="M361" s="32">
        <f t="shared" si="126"/>
        <v>0</v>
      </c>
      <c r="N361" s="32">
        <f t="shared" si="126"/>
        <v>0</v>
      </c>
      <c r="O361" s="32">
        <f t="shared" si="126"/>
        <v>0</v>
      </c>
      <c r="P361" s="32">
        <f t="shared" si="126"/>
        <v>0</v>
      </c>
      <c r="Q361" s="32">
        <f t="shared" si="126"/>
        <v>0</v>
      </c>
      <c r="R361" s="32">
        <f t="shared" si="126"/>
        <v>0</v>
      </c>
      <c r="S361" s="32">
        <f t="shared" si="126"/>
        <v>0</v>
      </c>
      <c r="T361" s="32">
        <f t="shared" si="126"/>
        <v>0</v>
      </c>
      <c r="U361" s="32">
        <f t="shared" si="126"/>
        <v>0</v>
      </c>
      <c r="V361" s="32">
        <f t="shared" si="126"/>
        <v>0</v>
      </c>
      <c r="W361" s="32">
        <f t="shared" si="126"/>
        <v>0</v>
      </c>
      <c r="X361" s="32">
        <f t="shared" si="126"/>
        <v>0</v>
      </c>
      <c r="Y361" s="59">
        <f t="shared" si="126"/>
        <v>0</v>
      </c>
      <c r="Z361" s="32">
        <f t="shared" si="126"/>
        <v>0</v>
      </c>
      <c r="AA361" s="32">
        <f t="shared" si="126"/>
        <v>0</v>
      </c>
      <c r="AB361" s="32">
        <f t="shared" si="126"/>
        <v>0</v>
      </c>
      <c r="AC361" s="32">
        <f t="shared" si="126"/>
        <v>0</v>
      </c>
      <c r="AD361" s="32">
        <f t="shared" si="126"/>
        <v>0</v>
      </c>
      <c r="AE361" s="33">
        <f t="shared" si="126"/>
        <v>0</v>
      </c>
      <c r="AF361" s="47">
        <f t="shared" si="126"/>
        <v>0</v>
      </c>
      <c r="AG361" s="32">
        <f t="shared" si="126"/>
        <v>0</v>
      </c>
      <c r="AH361" s="32">
        <f t="shared" si="126"/>
        <v>0</v>
      </c>
      <c r="AI361" s="32">
        <f t="shared" si="126"/>
        <v>0</v>
      </c>
      <c r="AJ361" s="359">
        <f t="shared" si="126"/>
        <v>0</v>
      </c>
      <c r="AK361" s="34">
        <f t="shared" si="126"/>
        <v>0</v>
      </c>
      <c r="AL361" s="14"/>
      <c r="AM361" s="14"/>
    </row>
    <row r="362" spans="1:39" s="19" customFormat="1" ht="12" customHeight="1" hidden="1">
      <c r="A362" s="129"/>
      <c r="B362" s="143" t="s">
        <v>115</v>
      </c>
      <c r="C362" s="159"/>
      <c r="D362" s="183"/>
      <c r="E362" s="129"/>
      <c r="F362" s="129"/>
      <c r="G362" s="25">
        <v>14400</v>
      </c>
      <c r="H362" s="312"/>
      <c r="I362" s="21">
        <v>4800</v>
      </c>
      <c r="J362" s="22">
        <v>400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4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4">
        <v>0</v>
      </c>
      <c r="AF362" s="22">
        <v>0</v>
      </c>
      <c r="AG362" s="22">
        <v>0</v>
      </c>
      <c r="AH362" s="22">
        <v>0</v>
      </c>
      <c r="AI362" s="22">
        <v>0</v>
      </c>
      <c r="AJ362" s="21">
        <v>0</v>
      </c>
      <c r="AK362" s="25"/>
      <c r="AL362" s="14"/>
      <c r="AM362" s="14"/>
    </row>
    <row r="363" spans="1:40" s="306" customFormat="1" ht="12" customHeight="1" hidden="1">
      <c r="A363" s="134"/>
      <c r="B363" s="148" t="s">
        <v>116</v>
      </c>
      <c r="C363" s="164"/>
      <c r="D363" s="188"/>
      <c r="E363" s="134"/>
      <c r="F363" s="134"/>
      <c r="G363" s="108">
        <v>0</v>
      </c>
      <c r="H363" s="219"/>
      <c r="I363" s="43">
        <v>0</v>
      </c>
      <c r="J363" s="44">
        <v>0</v>
      </c>
      <c r="K363" s="44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4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4">
        <v>0</v>
      </c>
      <c r="AF363" s="22">
        <v>0</v>
      </c>
      <c r="AG363" s="22">
        <v>0</v>
      </c>
      <c r="AH363" s="22">
        <v>0</v>
      </c>
      <c r="AI363" s="22">
        <v>0</v>
      </c>
      <c r="AJ363" s="21">
        <v>0</v>
      </c>
      <c r="AK363" s="108"/>
      <c r="AL363" s="14"/>
      <c r="AM363" s="14"/>
      <c r="AN363" s="19"/>
    </row>
    <row r="364" spans="1:40" s="305" customFormat="1" ht="22.5" hidden="1">
      <c r="A364" s="135">
        <v>54</v>
      </c>
      <c r="B364" s="404" t="s">
        <v>165</v>
      </c>
      <c r="C364" s="177" t="s">
        <v>63</v>
      </c>
      <c r="D364" s="187" t="s">
        <v>163</v>
      </c>
      <c r="E364" s="135">
        <v>2010</v>
      </c>
      <c r="F364" s="135">
        <v>2013</v>
      </c>
      <c r="G364" s="110">
        <f>SUM(G366,G365)</f>
        <v>3364</v>
      </c>
      <c r="H364" s="110">
        <f aca="true" t="shared" si="127" ref="H364:AK364">SUM(H366,H365)</f>
        <v>0</v>
      </c>
      <c r="I364" s="354">
        <f t="shared" si="127"/>
        <v>1122</v>
      </c>
      <c r="J364" s="117">
        <f t="shared" si="127"/>
        <v>280</v>
      </c>
      <c r="K364" s="117">
        <f t="shared" si="127"/>
        <v>0</v>
      </c>
      <c r="L364" s="117">
        <f t="shared" si="127"/>
        <v>0</v>
      </c>
      <c r="M364" s="117">
        <f t="shared" si="127"/>
        <v>0</v>
      </c>
      <c r="N364" s="117">
        <f t="shared" si="127"/>
        <v>0</v>
      </c>
      <c r="O364" s="117">
        <f t="shared" si="127"/>
        <v>0</v>
      </c>
      <c r="P364" s="117">
        <f t="shared" si="127"/>
        <v>0</v>
      </c>
      <c r="Q364" s="117">
        <f t="shared" si="127"/>
        <v>0</v>
      </c>
      <c r="R364" s="117">
        <f t="shared" si="127"/>
        <v>0</v>
      </c>
      <c r="S364" s="117">
        <f t="shared" si="127"/>
        <v>0</v>
      </c>
      <c r="T364" s="117">
        <f t="shared" si="127"/>
        <v>0</v>
      </c>
      <c r="U364" s="117">
        <f t="shared" si="127"/>
        <v>0</v>
      </c>
      <c r="V364" s="117">
        <f t="shared" si="127"/>
        <v>0</v>
      </c>
      <c r="W364" s="117">
        <f t="shared" si="127"/>
        <v>0</v>
      </c>
      <c r="X364" s="117">
        <f t="shared" si="127"/>
        <v>0</v>
      </c>
      <c r="Y364" s="98">
        <f t="shared" si="127"/>
        <v>0</v>
      </c>
      <c r="Z364" s="117">
        <f t="shared" si="127"/>
        <v>0</v>
      </c>
      <c r="AA364" s="117">
        <f t="shared" si="127"/>
        <v>0</v>
      </c>
      <c r="AB364" s="117">
        <f t="shared" si="127"/>
        <v>0</v>
      </c>
      <c r="AC364" s="117">
        <f t="shared" si="127"/>
        <v>0</v>
      </c>
      <c r="AD364" s="117">
        <f t="shared" si="127"/>
        <v>0</v>
      </c>
      <c r="AE364" s="119">
        <f t="shared" si="127"/>
        <v>0</v>
      </c>
      <c r="AF364" s="117">
        <f t="shared" si="127"/>
        <v>0</v>
      </c>
      <c r="AG364" s="117">
        <f t="shared" si="127"/>
        <v>0</v>
      </c>
      <c r="AH364" s="117">
        <f t="shared" si="127"/>
        <v>0</v>
      </c>
      <c r="AI364" s="117">
        <f t="shared" si="127"/>
        <v>0</v>
      </c>
      <c r="AJ364" s="361">
        <f t="shared" si="127"/>
        <v>0</v>
      </c>
      <c r="AK364" s="110">
        <f t="shared" si="127"/>
        <v>0</v>
      </c>
      <c r="AL364" s="314"/>
      <c r="AM364" s="14"/>
      <c r="AN364" s="19"/>
    </row>
    <row r="365" spans="1:39" s="19" customFormat="1" ht="11.25" hidden="1">
      <c r="A365" s="129"/>
      <c r="B365" s="143" t="s">
        <v>115</v>
      </c>
      <c r="C365" s="159"/>
      <c r="D365" s="183"/>
      <c r="E365" s="129"/>
      <c r="F365" s="129"/>
      <c r="G365" s="25">
        <v>3364</v>
      </c>
      <c r="H365" s="312"/>
      <c r="I365" s="21">
        <v>1122</v>
      </c>
      <c r="J365" s="22">
        <v>280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42">
        <v>0</v>
      </c>
      <c r="Z365" s="22">
        <v>0</v>
      </c>
      <c r="AA365" s="22">
        <v>0</v>
      </c>
      <c r="AB365" s="22">
        <v>0</v>
      </c>
      <c r="AC365" s="22">
        <v>0</v>
      </c>
      <c r="AD365" s="22">
        <v>0</v>
      </c>
      <c r="AE365" s="24">
        <v>0</v>
      </c>
      <c r="AF365" s="22">
        <v>0</v>
      </c>
      <c r="AG365" s="22">
        <v>0</v>
      </c>
      <c r="AH365" s="22">
        <v>0</v>
      </c>
      <c r="AI365" s="22">
        <v>0</v>
      </c>
      <c r="AJ365" s="21">
        <v>0</v>
      </c>
      <c r="AK365" s="312"/>
      <c r="AL365" s="314"/>
      <c r="AM365" s="14"/>
    </row>
    <row r="366" spans="1:41" s="306" customFormat="1" ht="11.25" hidden="1">
      <c r="A366" s="134"/>
      <c r="B366" s="148" t="s">
        <v>116</v>
      </c>
      <c r="C366" s="164"/>
      <c r="D366" s="188"/>
      <c r="E366" s="134"/>
      <c r="F366" s="134"/>
      <c r="G366" s="108">
        <v>0</v>
      </c>
      <c r="H366" s="219"/>
      <c r="I366" s="43">
        <v>0</v>
      </c>
      <c r="J366" s="44">
        <v>0</v>
      </c>
      <c r="K366" s="44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42">
        <v>0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4">
        <v>0</v>
      </c>
      <c r="AF366" s="22">
        <v>0</v>
      </c>
      <c r="AG366" s="22">
        <v>0</v>
      </c>
      <c r="AH366" s="22">
        <v>0</v>
      </c>
      <c r="AI366" s="22">
        <v>0</v>
      </c>
      <c r="AJ366" s="21">
        <v>0</v>
      </c>
      <c r="AK366" s="108"/>
      <c r="AL366" s="314"/>
      <c r="AM366" s="14"/>
      <c r="AN366" s="19"/>
      <c r="AO366" s="19"/>
    </row>
    <row r="367" spans="1:41" s="305" customFormat="1" ht="22.5" hidden="1">
      <c r="A367" s="135">
        <v>55</v>
      </c>
      <c r="B367" s="404" t="s">
        <v>166</v>
      </c>
      <c r="C367" s="177" t="s">
        <v>63</v>
      </c>
      <c r="D367" s="187" t="s">
        <v>163</v>
      </c>
      <c r="E367" s="135">
        <v>2011</v>
      </c>
      <c r="F367" s="135">
        <v>2013</v>
      </c>
      <c r="G367" s="110">
        <f>SUM(G368,G369)</f>
        <v>4860</v>
      </c>
      <c r="H367" s="110">
        <f aca="true" t="shared" si="128" ref="H367:AK367">SUM(H368,H369)</f>
        <v>0</v>
      </c>
      <c r="I367" s="354">
        <f t="shared" si="128"/>
        <v>1620</v>
      </c>
      <c r="J367" s="117">
        <f t="shared" si="128"/>
        <v>1620</v>
      </c>
      <c r="K367" s="117">
        <f t="shared" si="128"/>
        <v>0</v>
      </c>
      <c r="L367" s="117">
        <f t="shared" si="128"/>
        <v>0</v>
      </c>
      <c r="M367" s="117">
        <f t="shared" si="128"/>
        <v>0</v>
      </c>
      <c r="N367" s="117">
        <f t="shared" si="128"/>
        <v>0</v>
      </c>
      <c r="O367" s="117">
        <f t="shared" si="128"/>
        <v>0</v>
      </c>
      <c r="P367" s="117">
        <f t="shared" si="128"/>
        <v>0</v>
      </c>
      <c r="Q367" s="117">
        <f t="shared" si="128"/>
        <v>0</v>
      </c>
      <c r="R367" s="117">
        <f t="shared" si="128"/>
        <v>0</v>
      </c>
      <c r="S367" s="117">
        <f t="shared" si="128"/>
        <v>0</v>
      </c>
      <c r="T367" s="117">
        <f t="shared" si="128"/>
        <v>0</v>
      </c>
      <c r="U367" s="117">
        <f t="shared" si="128"/>
        <v>0</v>
      </c>
      <c r="V367" s="117">
        <f t="shared" si="128"/>
        <v>0</v>
      </c>
      <c r="W367" s="117">
        <f t="shared" si="128"/>
        <v>0</v>
      </c>
      <c r="X367" s="117">
        <f t="shared" si="128"/>
        <v>0</v>
      </c>
      <c r="Y367" s="98">
        <f t="shared" si="128"/>
        <v>0</v>
      </c>
      <c r="Z367" s="117">
        <f t="shared" si="128"/>
        <v>0</v>
      </c>
      <c r="AA367" s="32">
        <f t="shared" si="128"/>
        <v>0</v>
      </c>
      <c r="AB367" s="117">
        <f t="shared" si="128"/>
        <v>0</v>
      </c>
      <c r="AC367" s="117">
        <f t="shared" si="128"/>
        <v>0</v>
      </c>
      <c r="AD367" s="117">
        <f t="shared" si="128"/>
        <v>0</v>
      </c>
      <c r="AE367" s="119">
        <f t="shared" si="128"/>
        <v>0</v>
      </c>
      <c r="AF367" s="117">
        <f t="shared" si="128"/>
        <v>0</v>
      </c>
      <c r="AG367" s="117">
        <f t="shared" si="128"/>
        <v>0</v>
      </c>
      <c r="AH367" s="117">
        <f t="shared" si="128"/>
        <v>0</v>
      </c>
      <c r="AI367" s="117">
        <f t="shared" si="128"/>
        <v>0</v>
      </c>
      <c r="AJ367" s="361">
        <f t="shared" si="128"/>
        <v>0</v>
      </c>
      <c r="AK367" s="110">
        <f t="shared" si="128"/>
        <v>0</v>
      </c>
      <c r="AL367" s="14"/>
      <c r="AM367" s="14"/>
      <c r="AN367" s="19"/>
      <c r="AO367" s="19"/>
    </row>
    <row r="368" spans="1:39" s="19" customFormat="1" ht="11.25" hidden="1">
      <c r="A368" s="129"/>
      <c r="B368" s="143" t="s">
        <v>115</v>
      </c>
      <c r="C368" s="159"/>
      <c r="D368" s="183"/>
      <c r="E368" s="129"/>
      <c r="F368" s="129"/>
      <c r="G368" s="25">
        <v>4860</v>
      </c>
      <c r="H368" s="312"/>
      <c r="I368" s="21">
        <v>1620</v>
      </c>
      <c r="J368" s="22">
        <v>1620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42">
        <v>0</v>
      </c>
      <c r="Z368" s="22">
        <v>0</v>
      </c>
      <c r="AA368" s="21">
        <v>0</v>
      </c>
      <c r="AB368" s="22">
        <v>0</v>
      </c>
      <c r="AC368" s="22">
        <v>0</v>
      </c>
      <c r="AD368" s="22">
        <v>0</v>
      </c>
      <c r="AE368" s="24">
        <v>0</v>
      </c>
      <c r="AF368" s="22">
        <v>0</v>
      </c>
      <c r="AG368" s="22">
        <v>0</v>
      </c>
      <c r="AH368" s="22">
        <v>0</v>
      </c>
      <c r="AI368" s="22">
        <v>0</v>
      </c>
      <c r="AJ368" s="21">
        <v>0</v>
      </c>
      <c r="AK368" s="312"/>
      <c r="AL368" s="314"/>
      <c r="AM368" s="14"/>
    </row>
    <row r="369" spans="1:41" s="306" customFormat="1" ht="11.25" hidden="1">
      <c r="A369" s="134"/>
      <c r="B369" s="148" t="s">
        <v>116</v>
      </c>
      <c r="C369" s="164"/>
      <c r="D369" s="188"/>
      <c r="E369" s="134"/>
      <c r="F369" s="134"/>
      <c r="G369" s="108">
        <v>0</v>
      </c>
      <c r="H369" s="219"/>
      <c r="I369" s="43">
        <v>0</v>
      </c>
      <c r="J369" s="44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42">
        <v>0</v>
      </c>
      <c r="Z369" s="22">
        <v>0</v>
      </c>
      <c r="AA369" s="21">
        <v>0</v>
      </c>
      <c r="AB369" s="22">
        <v>0</v>
      </c>
      <c r="AC369" s="22">
        <v>0</v>
      </c>
      <c r="AD369" s="22">
        <v>0</v>
      </c>
      <c r="AE369" s="29">
        <v>0</v>
      </c>
      <c r="AF369" s="22">
        <v>0</v>
      </c>
      <c r="AG369" s="22">
        <v>0</v>
      </c>
      <c r="AH369" s="22">
        <v>0</v>
      </c>
      <c r="AI369" s="22">
        <v>0</v>
      </c>
      <c r="AJ369" s="21">
        <v>0</v>
      </c>
      <c r="AK369" s="219"/>
      <c r="AL369" s="314"/>
      <c r="AM369" s="14"/>
      <c r="AN369" s="19"/>
      <c r="AO369" s="19"/>
    </row>
    <row r="370" spans="1:39" s="19" customFormat="1" ht="22.5" hidden="1">
      <c r="A370" s="128">
        <v>56</v>
      </c>
      <c r="B370" s="151" t="s">
        <v>167</v>
      </c>
      <c r="C370" s="165" t="s">
        <v>63</v>
      </c>
      <c r="D370" s="185" t="s">
        <v>163</v>
      </c>
      <c r="E370" s="128">
        <v>2011</v>
      </c>
      <c r="F370" s="128">
        <v>2013</v>
      </c>
      <c r="G370" s="34">
        <f>SUM(G372,G371)</f>
        <v>1548</v>
      </c>
      <c r="H370" s="34">
        <f aca="true" t="shared" si="129" ref="H370:AK370">SUM(H372,H371)</f>
        <v>0</v>
      </c>
      <c r="I370" s="216">
        <f t="shared" si="129"/>
        <v>774</v>
      </c>
      <c r="J370" s="32">
        <f t="shared" si="129"/>
        <v>258</v>
      </c>
      <c r="K370" s="32">
        <f t="shared" si="129"/>
        <v>0</v>
      </c>
      <c r="L370" s="32">
        <f t="shared" si="129"/>
        <v>0</v>
      </c>
      <c r="M370" s="32">
        <f t="shared" si="129"/>
        <v>0</v>
      </c>
      <c r="N370" s="32">
        <f t="shared" si="129"/>
        <v>0</v>
      </c>
      <c r="O370" s="32">
        <f t="shared" si="129"/>
        <v>0</v>
      </c>
      <c r="P370" s="32">
        <f t="shared" si="129"/>
        <v>0</v>
      </c>
      <c r="Q370" s="32">
        <f t="shared" si="129"/>
        <v>0</v>
      </c>
      <c r="R370" s="32">
        <f t="shared" si="129"/>
        <v>0</v>
      </c>
      <c r="S370" s="32">
        <f t="shared" si="129"/>
        <v>0</v>
      </c>
      <c r="T370" s="32">
        <f t="shared" si="129"/>
        <v>0</v>
      </c>
      <c r="U370" s="32">
        <f t="shared" si="129"/>
        <v>0</v>
      </c>
      <c r="V370" s="32">
        <f t="shared" si="129"/>
        <v>0</v>
      </c>
      <c r="W370" s="32">
        <f t="shared" si="129"/>
        <v>0</v>
      </c>
      <c r="X370" s="32">
        <f t="shared" si="129"/>
        <v>0</v>
      </c>
      <c r="Y370" s="59">
        <f t="shared" si="129"/>
        <v>0</v>
      </c>
      <c r="Z370" s="32">
        <f t="shared" si="129"/>
        <v>0</v>
      </c>
      <c r="AA370" s="59">
        <f t="shared" si="129"/>
        <v>0</v>
      </c>
      <c r="AB370" s="32">
        <f t="shared" si="129"/>
        <v>0</v>
      </c>
      <c r="AC370" s="32">
        <f t="shared" si="129"/>
        <v>0</v>
      </c>
      <c r="AD370" s="32">
        <f t="shared" si="129"/>
        <v>0</v>
      </c>
      <c r="AE370" s="59">
        <f t="shared" si="129"/>
        <v>0</v>
      </c>
      <c r="AF370" s="32">
        <f t="shared" si="129"/>
        <v>0</v>
      </c>
      <c r="AG370" s="32">
        <f t="shared" si="129"/>
        <v>0</v>
      </c>
      <c r="AH370" s="32">
        <f t="shared" si="129"/>
        <v>0</v>
      </c>
      <c r="AI370" s="32">
        <f t="shared" si="129"/>
        <v>0</v>
      </c>
      <c r="AJ370" s="359">
        <f t="shared" si="129"/>
        <v>0</v>
      </c>
      <c r="AK370" s="34">
        <f t="shared" si="129"/>
        <v>0</v>
      </c>
      <c r="AL370" s="14"/>
      <c r="AM370" s="14"/>
    </row>
    <row r="371" spans="1:39" s="19" customFormat="1" ht="11.25" hidden="1">
      <c r="A371" s="133"/>
      <c r="B371" s="153" t="s">
        <v>115</v>
      </c>
      <c r="C371" s="167"/>
      <c r="D371" s="189"/>
      <c r="E371" s="133"/>
      <c r="F371" s="133"/>
      <c r="G371" s="49">
        <v>1548</v>
      </c>
      <c r="H371" s="218"/>
      <c r="I371" s="57">
        <v>774</v>
      </c>
      <c r="J371" s="47">
        <v>258</v>
      </c>
      <c r="K371" s="21">
        <v>0</v>
      </c>
      <c r="L371" s="21">
        <v>0</v>
      </c>
      <c r="M371" s="21">
        <v>0</v>
      </c>
      <c r="N371" s="22">
        <v>0</v>
      </c>
      <c r="O371" s="21">
        <v>0</v>
      </c>
      <c r="P371" s="21">
        <v>0</v>
      </c>
      <c r="Q371" s="22">
        <v>0</v>
      </c>
      <c r="R371" s="22">
        <v>0</v>
      </c>
      <c r="S371" s="22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42">
        <v>0</v>
      </c>
      <c r="Z371" s="22">
        <v>0</v>
      </c>
      <c r="AA371" s="21">
        <v>0</v>
      </c>
      <c r="AB371" s="21">
        <v>0</v>
      </c>
      <c r="AC371" s="22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49"/>
      <c r="AL371" s="14"/>
      <c r="AM371" s="14"/>
    </row>
    <row r="372" spans="1:39" s="19" customFormat="1" ht="11.25" hidden="1">
      <c r="A372" s="130"/>
      <c r="B372" s="144" t="s">
        <v>116</v>
      </c>
      <c r="C372" s="160"/>
      <c r="D372" s="184"/>
      <c r="E372" s="130"/>
      <c r="F372" s="130"/>
      <c r="G372" s="30">
        <v>0</v>
      </c>
      <c r="H372" s="319"/>
      <c r="I372" s="320">
        <v>0</v>
      </c>
      <c r="J372" s="28">
        <v>0</v>
      </c>
      <c r="K372" s="27">
        <v>0</v>
      </c>
      <c r="L372" s="27">
        <v>0</v>
      </c>
      <c r="M372" s="27">
        <v>0</v>
      </c>
      <c r="N372" s="28">
        <v>0</v>
      </c>
      <c r="O372" s="27">
        <v>0</v>
      </c>
      <c r="P372" s="27">
        <v>0</v>
      </c>
      <c r="Q372" s="27">
        <v>0</v>
      </c>
      <c r="R372" s="27">
        <v>0</v>
      </c>
      <c r="S372" s="28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1">
        <v>0</v>
      </c>
      <c r="AK372" s="53"/>
      <c r="AL372" s="14"/>
      <c r="AM372" s="14"/>
    </row>
    <row r="373" spans="1:39" s="19" customFormat="1" ht="39" hidden="1">
      <c r="A373" s="133">
        <v>57</v>
      </c>
      <c r="B373" s="402" t="s">
        <v>155</v>
      </c>
      <c r="C373" s="167" t="s">
        <v>156</v>
      </c>
      <c r="D373" s="365" t="s">
        <v>157</v>
      </c>
      <c r="E373" s="133">
        <v>2012</v>
      </c>
      <c r="F373" s="133">
        <v>2013</v>
      </c>
      <c r="G373" s="49">
        <f>SUM(G374:G375)</f>
        <v>10500</v>
      </c>
      <c r="H373" s="49">
        <f aca="true" t="shared" si="130" ref="H373:AK373">SUM(H374:H375)</f>
        <v>0</v>
      </c>
      <c r="I373" s="215">
        <f t="shared" si="130"/>
        <v>1400</v>
      </c>
      <c r="J373" s="47">
        <f t="shared" si="130"/>
        <v>9100</v>
      </c>
      <c r="K373" s="47">
        <f t="shared" si="130"/>
        <v>0</v>
      </c>
      <c r="L373" s="47">
        <f t="shared" si="130"/>
        <v>0</v>
      </c>
      <c r="M373" s="47">
        <f t="shared" si="130"/>
        <v>0</v>
      </c>
      <c r="N373" s="47">
        <f t="shared" si="130"/>
        <v>0</v>
      </c>
      <c r="O373" s="47">
        <f t="shared" si="130"/>
        <v>0</v>
      </c>
      <c r="P373" s="47">
        <f t="shared" si="130"/>
        <v>0</v>
      </c>
      <c r="Q373" s="47">
        <f t="shared" si="130"/>
        <v>0</v>
      </c>
      <c r="R373" s="47">
        <f t="shared" si="130"/>
        <v>0</v>
      </c>
      <c r="S373" s="47">
        <f t="shared" si="130"/>
        <v>0</v>
      </c>
      <c r="T373" s="47">
        <f t="shared" si="130"/>
        <v>0</v>
      </c>
      <c r="U373" s="47">
        <f t="shared" si="130"/>
        <v>0</v>
      </c>
      <c r="V373" s="47">
        <f t="shared" si="130"/>
        <v>0</v>
      </c>
      <c r="W373" s="47">
        <f t="shared" si="130"/>
        <v>0</v>
      </c>
      <c r="X373" s="47">
        <f t="shared" si="130"/>
        <v>0</v>
      </c>
      <c r="Y373" s="47">
        <f t="shared" si="130"/>
        <v>0</v>
      </c>
      <c r="Z373" s="47">
        <f t="shared" si="130"/>
        <v>0</v>
      </c>
      <c r="AA373" s="47">
        <f t="shared" si="130"/>
        <v>0</v>
      </c>
      <c r="AB373" s="57">
        <f t="shared" si="130"/>
        <v>0</v>
      </c>
      <c r="AC373" s="48">
        <f t="shared" si="130"/>
        <v>0</v>
      </c>
      <c r="AD373" s="47">
        <f t="shared" si="130"/>
        <v>0</v>
      </c>
      <c r="AE373" s="47">
        <f t="shared" si="130"/>
        <v>0</v>
      </c>
      <c r="AF373" s="47">
        <f t="shared" si="130"/>
        <v>0</v>
      </c>
      <c r="AG373" s="57">
        <f t="shared" si="130"/>
        <v>0</v>
      </c>
      <c r="AH373" s="47">
        <f t="shared" si="130"/>
        <v>0</v>
      </c>
      <c r="AI373" s="47">
        <f t="shared" si="130"/>
        <v>0</v>
      </c>
      <c r="AJ373" s="359">
        <f t="shared" si="130"/>
        <v>0</v>
      </c>
      <c r="AK373" s="34">
        <f t="shared" si="130"/>
        <v>0</v>
      </c>
      <c r="AL373" s="14"/>
      <c r="AM373" s="14"/>
    </row>
    <row r="374" spans="1:39" s="19" customFormat="1" ht="11.25" hidden="1">
      <c r="A374" s="129"/>
      <c r="B374" s="153" t="s">
        <v>11</v>
      </c>
      <c r="C374" s="281"/>
      <c r="D374" s="189"/>
      <c r="E374" s="133"/>
      <c r="F374" s="133"/>
      <c r="G374" s="49">
        <v>10500</v>
      </c>
      <c r="H374" s="215"/>
      <c r="I374" s="47">
        <v>1400</v>
      </c>
      <c r="J374" s="47">
        <v>9100</v>
      </c>
      <c r="K374" s="21">
        <v>0</v>
      </c>
      <c r="L374" s="21">
        <v>0</v>
      </c>
      <c r="M374" s="22">
        <v>0</v>
      </c>
      <c r="N374" s="22">
        <v>0</v>
      </c>
      <c r="O374" s="21">
        <v>0</v>
      </c>
      <c r="P374" s="21">
        <v>0</v>
      </c>
      <c r="Q374" s="22">
        <v>0</v>
      </c>
      <c r="R374" s="21">
        <v>0</v>
      </c>
      <c r="S374" s="21">
        <v>0</v>
      </c>
      <c r="T374" s="21">
        <v>0</v>
      </c>
      <c r="U374" s="21">
        <v>0</v>
      </c>
      <c r="V374" s="22">
        <v>0</v>
      </c>
      <c r="W374" s="21">
        <v>0</v>
      </c>
      <c r="X374" s="21">
        <v>0</v>
      </c>
      <c r="Y374" s="22">
        <v>0</v>
      </c>
      <c r="Z374" s="22">
        <v>0</v>
      </c>
      <c r="AA374" s="22">
        <v>0</v>
      </c>
      <c r="AB374" s="42">
        <v>0</v>
      </c>
      <c r="AC374" s="24">
        <v>0</v>
      </c>
      <c r="AD374" s="22">
        <v>0</v>
      </c>
      <c r="AE374" s="22">
        <v>0</v>
      </c>
      <c r="AF374" s="22">
        <v>0</v>
      </c>
      <c r="AG374" s="42">
        <v>0</v>
      </c>
      <c r="AH374" s="22">
        <v>0</v>
      </c>
      <c r="AI374" s="22">
        <v>0</v>
      </c>
      <c r="AJ374" s="21">
        <v>0</v>
      </c>
      <c r="AK374" s="25"/>
      <c r="AL374" s="14"/>
      <c r="AM374" s="14"/>
    </row>
    <row r="375" spans="1:39" s="19" customFormat="1" ht="11.25" hidden="1">
      <c r="A375" s="134"/>
      <c r="B375" s="144" t="s">
        <v>12</v>
      </c>
      <c r="C375" s="164"/>
      <c r="D375" s="188"/>
      <c r="E375" s="134"/>
      <c r="F375" s="134"/>
      <c r="G375" s="108">
        <v>0</v>
      </c>
      <c r="H375" s="214"/>
      <c r="I375" s="44">
        <v>0</v>
      </c>
      <c r="J375" s="44">
        <v>0</v>
      </c>
      <c r="K375" s="21">
        <v>0</v>
      </c>
      <c r="L375" s="21">
        <v>0</v>
      </c>
      <c r="M375" s="28">
        <v>0</v>
      </c>
      <c r="N375" s="22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8">
        <v>0</v>
      </c>
      <c r="Y375" s="22">
        <v>0</v>
      </c>
      <c r="Z375" s="22">
        <v>0</v>
      </c>
      <c r="AA375" s="22">
        <v>0</v>
      </c>
      <c r="AB375" s="42">
        <v>0</v>
      </c>
      <c r="AC375" s="24">
        <v>0</v>
      </c>
      <c r="AD375" s="22">
        <v>0</v>
      </c>
      <c r="AE375" s="22">
        <v>0</v>
      </c>
      <c r="AF375" s="22">
        <v>0</v>
      </c>
      <c r="AG375" s="42">
        <v>0</v>
      </c>
      <c r="AH375" s="22">
        <v>0</v>
      </c>
      <c r="AI375" s="22">
        <v>0</v>
      </c>
      <c r="AJ375" s="21">
        <v>0</v>
      </c>
      <c r="AK375" s="108"/>
      <c r="AL375" s="14"/>
      <c r="AM375" s="14"/>
    </row>
    <row r="376" spans="1:39" s="19" customFormat="1" ht="39" hidden="1">
      <c r="A376" s="128">
        <v>58</v>
      </c>
      <c r="B376" s="151" t="s">
        <v>158</v>
      </c>
      <c r="C376" s="284" t="s">
        <v>156</v>
      </c>
      <c r="D376" s="283" t="s">
        <v>157</v>
      </c>
      <c r="E376" s="128">
        <v>2012</v>
      </c>
      <c r="F376" s="128">
        <v>2013</v>
      </c>
      <c r="G376" s="34">
        <f>SUM(G377:G378)</f>
        <v>4000</v>
      </c>
      <c r="H376" s="34">
        <f aca="true" t="shared" si="131" ref="H376:AK376">SUM(H377:H378)</f>
        <v>0</v>
      </c>
      <c r="I376" s="216">
        <f t="shared" si="131"/>
        <v>2200</v>
      </c>
      <c r="J376" s="32">
        <f t="shared" si="131"/>
        <v>1800</v>
      </c>
      <c r="K376" s="32">
        <f t="shared" si="131"/>
        <v>0</v>
      </c>
      <c r="L376" s="32">
        <f t="shared" si="131"/>
        <v>0</v>
      </c>
      <c r="M376" s="32">
        <f t="shared" si="131"/>
        <v>0</v>
      </c>
      <c r="N376" s="32">
        <f t="shared" si="131"/>
        <v>0</v>
      </c>
      <c r="O376" s="32">
        <f t="shared" si="131"/>
        <v>0</v>
      </c>
      <c r="P376" s="32">
        <f t="shared" si="131"/>
        <v>0</v>
      </c>
      <c r="Q376" s="32">
        <f t="shared" si="131"/>
        <v>0</v>
      </c>
      <c r="R376" s="32">
        <f t="shared" si="131"/>
        <v>0</v>
      </c>
      <c r="S376" s="32">
        <f t="shared" si="131"/>
        <v>0</v>
      </c>
      <c r="T376" s="32">
        <f t="shared" si="131"/>
        <v>0</v>
      </c>
      <c r="U376" s="32">
        <f t="shared" si="131"/>
        <v>0</v>
      </c>
      <c r="V376" s="32">
        <f t="shared" si="131"/>
        <v>0</v>
      </c>
      <c r="W376" s="59">
        <f t="shared" si="131"/>
        <v>0</v>
      </c>
      <c r="X376" s="47">
        <f t="shared" si="131"/>
        <v>0</v>
      </c>
      <c r="Y376" s="32">
        <f t="shared" si="131"/>
        <v>0</v>
      </c>
      <c r="Z376" s="32">
        <f t="shared" si="131"/>
        <v>0</v>
      </c>
      <c r="AA376" s="32">
        <f t="shared" si="131"/>
        <v>0</v>
      </c>
      <c r="AB376" s="59">
        <f t="shared" si="131"/>
        <v>0</v>
      </c>
      <c r="AC376" s="33">
        <f t="shared" si="131"/>
        <v>0</v>
      </c>
      <c r="AD376" s="32">
        <f t="shared" si="131"/>
        <v>0</v>
      </c>
      <c r="AE376" s="32">
        <f t="shared" si="131"/>
        <v>0</v>
      </c>
      <c r="AF376" s="32">
        <f t="shared" si="131"/>
        <v>0</v>
      </c>
      <c r="AG376" s="59">
        <f t="shared" si="131"/>
        <v>0</v>
      </c>
      <c r="AH376" s="32">
        <f t="shared" si="131"/>
        <v>0</v>
      </c>
      <c r="AI376" s="32">
        <f t="shared" si="131"/>
        <v>0</v>
      </c>
      <c r="AJ376" s="359">
        <f t="shared" si="131"/>
        <v>0</v>
      </c>
      <c r="AK376" s="34">
        <f t="shared" si="131"/>
        <v>0</v>
      </c>
      <c r="AL376" s="14"/>
      <c r="AM376" s="14"/>
    </row>
    <row r="377" spans="1:39" s="19" customFormat="1" ht="11.25" hidden="1">
      <c r="A377" s="129"/>
      <c r="B377" s="153" t="s">
        <v>11</v>
      </c>
      <c r="C377" s="281"/>
      <c r="D377" s="189"/>
      <c r="E377" s="133"/>
      <c r="F377" s="133"/>
      <c r="G377" s="49">
        <v>4000</v>
      </c>
      <c r="H377" s="215"/>
      <c r="I377" s="48">
        <v>2200</v>
      </c>
      <c r="J377" s="47">
        <v>1800</v>
      </c>
      <c r="K377" s="46">
        <v>0</v>
      </c>
      <c r="L377" s="47">
        <v>0</v>
      </c>
      <c r="M377" s="47">
        <v>0</v>
      </c>
      <c r="N377" s="47">
        <v>0</v>
      </c>
      <c r="O377" s="46">
        <v>0</v>
      </c>
      <c r="P377" s="47">
        <v>0</v>
      </c>
      <c r="Q377" s="46">
        <v>0</v>
      </c>
      <c r="R377" s="47">
        <v>0</v>
      </c>
      <c r="S377" s="47">
        <v>0</v>
      </c>
      <c r="T377" s="46">
        <v>0</v>
      </c>
      <c r="U377" s="47">
        <v>0</v>
      </c>
      <c r="V377" s="47">
        <v>0</v>
      </c>
      <c r="W377" s="48">
        <v>0</v>
      </c>
      <c r="X377" s="47">
        <v>0</v>
      </c>
      <c r="Y377" s="46">
        <v>0</v>
      </c>
      <c r="Z377" s="47">
        <v>0</v>
      </c>
      <c r="AA377" s="47">
        <v>0</v>
      </c>
      <c r="AB377" s="46">
        <v>0</v>
      </c>
      <c r="AC377" s="47">
        <v>0</v>
      </c>
      <c r="AD377" s="47">
        <v>0</v>
      </c>
      <c r="AE377" s="47">
        <v>0</v>
      </c>
      <c r="AF377" s="47">
        <v>0</v>
      </c>
      <c r="AG377" s="47">
        <v>0</v>
      </c>
      <c r="AH377" s="47">
        <v>0</v>
      </c>
      <c r="AI377" s="47">
        <v>0</v>
      </c>
      <c r="AJ377" s="47">
        <v>0</v>
      </c>
      <c r="AK377" s="49"/>
      <c r="AL377" s="14"/>
      <c r="AM377" s="14"/>
    </row>
    <row r="378" spans="1:39" s="19" customFormat="1" ht="12" hidden="1" thickBot="1">
      <c r="A378" s="132"/>
      <c r="B378" s="150" t="s">
        <v>12</v>
      </c>
      <c r="C378" s="140"/>
      <c r="D378" s="186"/>
      <c r="E378" s="132"/>
      <c r="F378" s="132"/>
      <c r="G378" s="53">
        <v>0</v>
      </c>
      <c r="H378" s="212"/>
      <c r="I378" s="56">
        <v>0</v>
      </c>
      <c r="J378" s="360">
        <v>0</v>
      </c>
      <c r="K378" s="54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6">
        <v>0</v>
      </c>
      <c r="U378" s="47">
        <v>0</v>
      </c>
      <c r="V378" s="47">
        <v>0</v>
      </c>
      <c r="W378" s="47">
        <v>0</v>
      </c>
      <c r="X378" s="47">
        <v>0</v>
      </c>
      <c r="Y378" s="47">
        <v>0</v>
      </c>
      <c r="Z378" s="47">
        <v>0</v>
      </c>
      <c r="AA378" s="47">
        <v>0</v>
      </c>
      <c r="AB378" s="47">
        <v>0</v>
      </c>
      <c r="AC378" s="47">
        <v>0</v>
      </c>
      <c r="AD378" s="47">
        <v>0</v>
      </c>
      <c r="AE378" s="47">
        <v>0</v>
      </c>
      <c r="AF378" s="47">
        <v>0</v>
      </c>
      <c r="AG378" s="47">
        <v>0</v>
      </c>
      <c r="AH378" s="47">
        <v>0</v>
      </c>
      <c r="AI378" s="47">
        <v>0</v>
      </c>
      <c r="AJ378" s="47">
        <v>0</v>
      </c>
      <c r="AK378" s="53"/>
      <c r="AL378" s="14"/>
      <c r="AM378" s="14"/>
    </row>
    <row r="379" spans="1:39" s="19" customFormat="1" ht="11.25">
      <c r="A379" s="243"/>
      <c r="B379" s="301"/>
      <c r="C379" s="302"/>
      <c r="D379" s="246"/>
      <c r="E379" s="243"/>
      <c r="F379" s="243"/>
      <c r="G379" s="256"/>
      <c r="H379" s="263"/>
      <c r="I379" s="290"/>
      <c r="J379" s="264"/>
      <c r="K379" s="264"/>
      <c r="L379" s="264"/>
      <c r="M379" s="264"/>
      <c r="N379" s="264"/>
      <c r="O379" s="266"/>
      <c r="P379" s="264"/>
      <c r="Q379" s="264"/>
      <c r="R379" s="264"/>
      <c r="S379" s="264"/>
      <c r="T379" s="266"/>
      <c r="U379" s="264"/>
      <c r="V379" s="266"/>
      <c r="W379" s="264"/>
      <c r="X379" s="264"/>
      <c r="Y379" s="264"/>
      <c r="Z379" s="264"/>
      <c r="AA379" s="264"/>
      <c r="AB379" s="266"/>
      <c r="AC379" s="264"/>
      <c r="AD379" s="266"/>
      <c r="AE379" s="264"/>
      <c r="AF379" s="264"/>
      <c r="AG379" s="264"/>
      <c r="AH379" s="264"/>
      <c r="AI379" s="266"/>
      <c r="AJ379" s="290"/>
      <c r="AK379" s="256"/>
      <c r="AL379" s="14"/>
      <c r="AM379" s="14"/>
    </row>
    <row r="380" spans="1:39" s="77" customFormat="1" ht="22.5">
      <c r="A380" s="297"/>
      <c r="B380" s="298" t="s">
        <v>79</v>
      </c>
      <c r="C380" s="168"/>
      <c r="D380" s="299"/>
      <c r="E380" s="297"/>
      <c r="F380" s="297"/>
      <c r="G380" s="230">
        <f>SUM(G381)</f>
        <v>10156684</v>
      </c>
      <c r="H380" s="231">
        <f aca="true" t="shared" si="132" ref="H380:AJ380">SUM(H381)</f>
        <v>1159000</v>
      </c>
      <c r="I380" s="300">
        <f t="shared" si="132"/>
        <v>1984931</v>
      </c>
      <c r="J380" s="232">
        <f t="shared" si="132"/>
        <v>2030924.46</v>
      </c>
      <c r="K380" s="232">
        <f t="shared" si="132"/>
        <v>2036239.46</v>
      </c>
      <c r="L380" s="232">
        <f t="shared" si="132"/>
        <v>2041686.46</v>
      </c>
      <c r="M380" s="232">
        <f t="shared" si="132"/>
        <v>2046569</v>
      </c>
      <c r="N380" s="232">
        <f t="shared" si="132"/>
        <v>2051133.46</v>
      </c>
      <c r="O380" s="233">
        <f t="shared" si="132"/>
        <v>2055789.46</v>
      </c>
      <c r="P380" s="232">
        <f t="shared" si="132"/>
        <v>1902188</v>
      </c>
      <c r="Q380" s="232">
        <f t="shared" si="132"/>
        <v>1817369</v>
      </c>
      <c r="R380" s="232">
        <f t="shared" si="132"/>
        <v>1670335</v>
      </c>
      <c r="S380" s="232">
        <f t="shared" si="132"/>
        <v>1513945</v>
      </c>
      <c r="T380" s="233">
        <f t="shared" si="132"/>
        <v>1347783</v>
      </c>
      <c r="U380" s="232">
        <f t="shared" si="132"/>
        <v>1171422</v>
      </c>
      <c r="V380" s="233">
        <f t="shared" si="132"/>
        <v>984418</v>
      </c>
      <c r="W380" s="232">
        <f t="shared" si="132"/>
        <v>786309</v>
      </c>
      <c r="X380" s="232">
        <f t="shared" si="132"/>
        <v>576615</v>
      </c>
      <c r="Y380" s="232">
        <f t="shared" si="132"/>
        <v>354837</v>
      </c>
      <c r="Z380" s="232">
        <f t="shared" si="132"/>
        <v>295226</v>
      </c>
      <c r="AA380" s="232">
        <f t="shared" si="132"/>
        <v>301130</v>
      </c>
      <c r="AB380" s="233">
        <f t="shared" si="132"/>
        <v>307153</v>
      </c>
      <c r="AC380" s="232">
        <f t="shared" si="132"/>
        <v>313296</v>
      </c>
      <c r="AD380" s="233">
        <f t="shared" si="132"/>
        <v>319561</v>
      </c>
      <c r="AE380" s="232">
        <f t="shared" si="132"/>
        <v>139191</v>
      </c>
      <c r="AF380" s="232">
        <f t="shared" si="132"/>
        <v>0</v>
      </c>
      <c r="AG380" s="232">
        <f t="shared" si="132"/>
        <v>0</v>
      </c>
      <c r="AH380" s="232">
        <f t="shared" si="132"/>
        <v>0</v>
      </c>
      <c r="AI380" s="233">
        <f t="shared" si="132"/>
        <v>0</v>
      </c>
      <c r="AJ380" s="300">
        <f t="shared" si="132"/>
        <v>0</v>
      </c>
      <c r="AK380" s="230">
        <f>SUM(AK381)</f>
        <v>0</v>
      </c>
      <c r="AL380" s="14"/>
      <c r="AM380" s="106"/>
    </row>
    <row r="381" spans="1:39" s="19" customFormat="1" ht="12" thickBot="1">
      <c r="A381" s="139"/>
      <c r="B381" s="252" t="s">
        <v>11</v>
      </c>
      <c r="C381" s="253"/>
      <c r="D381" s="197"/>
      <c r="E381" s="139"/>
      <c r="F381" s="139"/>
      <c r="G381" s="205">
        <f>SUM(G383,G385,G387)</f>
        <v>10156684</v>
      </c>
      <c r="H381" s="228">
        <f aca="true" t="shared" si="133" ref="H381:AK381">SUM(H383,H385,H387)</f>
        <v>1159000</v>
      </c>
      <c r="I381" s="88">
        <f t="shared" si="133"/>
        <v>1984931</v>
      </c>
      <c r="J381" s="87">
        <f t="shared" si="133"/>
        <v>2030924.46</v>
      </c>
      <c r="K381" s="87">
        <f t="shared" si="133"/>
        <v>2036239.46</v>
      </c>
      <c r="L381" s="87">
        <f t="shared" si="133"/>
        <v>2041686.46</v>
      </c>
      <c r="M381" s="87">
        <f t="shared" si="133"/>
        <v>2046569</v>
      </c>
      <c r="N381" s="87">
        <f t="shared" si="133"/>
        <v>2051133.46</v>
      </c>
      <c r="O381" s="86">
        <f t="shared" si="133"/>
        <v>2055789.46</v>
      </c>
      <c r="P381" s="87">
        <f t="shared" si="133"/>
        <v>1902188</v>
      </c>
      <c r="Q381" s="87">
        <f t="shared" si="133"/>
        <v>1817369</v>
      </c>
      <c r="R381" s="87">
        <f t="shared" si="133"/>
        <v>1670335</v>
      </c>
      <c r="S381" s="87">
        <f t="shared" si="133"/>
        <v>1513945</v>
      </c>
      <c r="T381" s="86">
        <f t="shared" si="133"/>
        <v>1347783</v>
      </c>
      <c r="U381" s="87">
        <f t="shared" si="133"/>
        <v>1171422</v>
      </c>
      <c r="V381" s="86">
        <f t="shared" si="133"/>
        <v>984418</v>
      </c>
      <c r="W381" s="87">
        <f t="shared" si="133"/>
        <v>786309</v>
      </c>
      <c r="X381" s="87">
        <f t="shared" si="133"/>
        <v>576615</v>
      </c>
      <c r="Y381" s="87">
        <f t="shared" si="133"/>
        <v>354837</v>
      </c>
      <c r="Z381" s="87">
        <f t="shared" si="133"/>
        <v>295226</v>
      </c>
      <c r="AA381" s="87">
        <f t="shared" si="133"/>
        <v>301130</v>
      </c>
      <c r="AB381" s="86">
        <f t="shared" si="133"/>
        <v>307153</v>
      </c>
      <c r="AC381" s="87">
        <f t="shared" si="133"/>
        <v>313296</v>
      </c>
      <c r="AD381" s="86">
        <f t="shared" si="133"/>
        <v>319561</v>
      </c>
      <c r="AE381" s="87">
        <f t="shared" si="133"/>
        <v>139191</v>
      </c>
      <c r="AF381" s="87">
        <f t="shared" si="133"/>
        <v>0</v>
      </c>
      <c r="AG381" s="87">
        <f t="shared" si="133"/>
        <v>0</v>
      </c>
      <c r="AH381" s="87">
        <f t="shared" si="133"/>
        <v>0</v>
      </c>
      <c r="AI381" s="86">
        <f t="shared" si="133"/>
        <v>0</v>
      </c>
      <c r="AJ381" s="88">
        <f t="shared" si="133"/>
        <v>0</v>
      </c>
      <c r="AK381" s="205">
        <f t="shared" si="133"/>
        <v>0</v>
      </c>
      <c r="AL381" s="26"/>
      <c r="AM381" s="26"/>
    </row>
    <row r="382" spans="1:39" s="19" customFormat="1" ht="32.25" customHeight="1" hidden="1">
      <c r="A382" s="133">
        <v>1</v>
      </c>
      <c r="B382" s="149" t="s">
        <v>80</v>
      </c>
      <c r="C382" s="273" t="s">
        <v>81</v>
      </c>
      <c r="D382" s="274" t="s">
        <v>46</v>
      </c>
      <c r="E382" s="275">
        <v>1997</v>
      </c>
      <c r="F382" s="275">
        <v>2034</v>
      </c>
      <c r="G382" s="49"/>
      <c r="H382" s="215"/>
      <c r="I382" s="48"/>
      <c r="J382" s="47"/>
      <c r="K382" s="47"/>
      <c r="L382" s="47"/>
      <c r="M382" s="47"/>
      <c r="N382" s="46"/>
      <c r="O382" s="46"/>
      <c r="P382" s="47"/>
      <c r="Q382" s="47"/>
      <c r="R382" s="47"/>
      <c r="S382" s="47"/>
      <c r="T382" s="46"/>
      <c r="U382" s="47"/>
      <c r="V382" s="46"/>
      <c r="W382" s="47"/>
      <c r="X382" s="47"/>
      <c r="Y382" s="47"/>
      <c r="Z382" s="47"/>
      <c r="AA382" s="47"/>
      <c r="AB382" s="46"/>
      <c r="AC382" s="47"/>
      <c r="AD382" s="46"/>
      <c r="AE382" s="47"/>
      <c r="AF382" s="47"/>
      <c r="AG382" s="47"/>
      <c r="AH382" s="47"/>
      <c r="AI382" s="46"/>
      <c r="AJ382" s="48"/>
      <c r="AK382" s="49"/>
      <c r="AL382" s="14"/>
      <c r="AM382" s="14"/>
    </row>
    <row r="383" spans="1:39" s="19" customFormat="1" ht="12.75" customHeight="1" hidden="1">
      <c r="A383" s="130"/>
      <c r="B383" s="146" t="s">
        <v>82</v>
      </c>
      <c r="C383" s="162"/>
      <c r="D383" s="184"/>
      <c r="E383" s="130"/>
      <c r="F383" s="130"/>
      <c r="G383" s="30">
        <v>7152484</v>
      </c>
      <c r="H383" s="209">
        <v>0</v>
      </c>
      <c r="I383" s="29">
        <v>220000</v>
      </c>
      <c r="J383" s="28">
        <v>212574</v>
      </c>
      <c r="K383" s="28">
        <v>217889</v>
      </c>
      <c r="L383" s="28">
        <v>223336</v>
      </c>
      <c r="M383" s="28">
        <v>228219</v>
      </c>
      <c r="N383" s="27">
        <v>232783</v>
      </c>
      <c r="O383" s="27">
        <v>237439</v>
      </c>
      <c r="P383" s="28">
        <v>242188</v>
      </c>
      <c r="Q383" s="28">
        <v>247032</v>
      </c>
      <c r="R383" s="28">
        <v>251972</v>
      </c>
      <c r="S383" s="28">
        <v>257012</v>
      </c>
      <c r="T383" s="27">
        <v>262152</v>
      </c>
      <c r="U383" s="28">
        <v>267395</v>
      </c>
      <c r="V383" s="27">
        <v>272743</v>
      </c>
      <c r="W383" s="28">
        <v>278198</v>
      </c>
      <c r="X383" s="28">
        <v>283762</v>
      </c>
      <c r="Y383" s="28">
        <v>289437</v>
      </c>
      <c r="Z383" s="28">
        <v>295226</v>
      </c>
      <c r="AA383" s="28">
        <v>301130</v>
      </c>
      <c r="AB383" s="27">
        <v>307153</v>
      </c>
      <c r="AC383" s="28">
        <v>313296</v>
      </c>
      <c r="AD383" s="27">
        <v>319561</v>
      </c>
      <c r="AE383" s="28">
        <v>139191</v>
      </c>
      <c r="AF383" s="28">
        <v>0</v>
      </c>
      <c r="AG383" s="28">
        <v>0</v>
      </c>
      <c r="AH383" s="28">
        <v>0</v>
      </c>
      <c r="AI383" s="27">
        <v>0</v>
      </c>
      <c r="AJ383" s="29">
        <v>0</v>
      </c>
      <c r="AK383" s="81">
        <v>0</v>
      </c>
      <c r="AL383" s="14"/>
      <c r="AM383" s="14"/>
    </row>
    <row r="384" spans="1:39" s="19" customFormat="1" ht="90.75" customHeight="1" hidden="1">
      <c r="A384" s="128">
        <v>2</v>
      </c>
      <c r="B384" s="276" t="s">
        <v>83</v>
      </c>
      <c r="C384" s="163" t="s">
        <v>81</v>
      </c>
      <c r="D384" s="185" t="s">
        <v>46</v>
      </c>
      <c r="E384" s="128">
        <v>2005</v>
      </c>
      <c r="F384" s="128">
        <v>2038</v>
      </c>
      <c r="G384" s="34"/>
      <c r="H384" s="216"/>
      <c r="I384" s="33"/>
      <c r="J384" s="32"/>
      <c r="K384" s="32"/>
      <c r="L384" s="32"/>
      <c r="M384" s="32"/>
      <c r="N384" s="31"/>
      <c r="O384" s="31"/>
      <c r="P384" s="32"/>
      <c r="Q384" s="32"/>
      <c r="R384" s="32"/>
      <c r="S384" s="32"/>
      <c r="T384" s="31"/>
      <c r="U384" s="32"/>
      <c r="V384" s="31"/>
      <c r="W384" s="32"/>
      <c r="X384" s="32"/>
      <c r="Y384" s="32"/>
      <c r="Z384" s="32"/>
      <c r="AA384" s="32"/>
      <c r="AB384" s="31"/>
      <c r="AC384" s="32"/>
      <c r="AD384" s="31"/>
      <c r="AE384" s="32"/>
      <c r="AF384" s="32"/>
      <c r="AG384" s="32"/>
      <c r="AH384" s="32"/>
      <c r="AI384" s="31"/>
      <c r="AJ384" s="33"/>
      <c r="AK384" s="34"/>
      <c r="AL384" s="14"/>
      <c r="AM384" s="14"/>
    </row>
    <row r="385" spans="1:39" s="19" customFormat="1" ht="11.25" hidden="1">
      <c r="A385" s="130"/>
      <c r="B385" s="146" t="s">
        <v>82</v>
      </c>
      <c r="C385" s="162"/>
      <c r="D385" s="184"/>
      <c r="E385" s="130"/>
      <c r="F385" s="130"/>
      <c r="G385" s="30">
        <v>1660000</v>
      </c>
      <c r="H385" s="209">
        <v>1159000</v>
      </c>
      <c r="I385" s="29">
        <v>1660000</v>
      </c>
      <c r="J385" s="28">
        <v>1660000</v>
      </c>
      <c r="K385" s="28">
        <v>1660000</v>
      </c>
      <c r="L385" s="28">
        <v>1660000</v>
      </c>
      <c r="M385" s="28">
        <v>1660000</v>
      </c>
      <c r="N385" s="27">
        <v>1660000</v>
      </c>
      <c r="O385" s="27">
        <v>1660000</v>
      </c>
      <c r="P385" s="28">
        <v>1660000</v>
      </c>
      <c r="Q385" s="28">
        <v>1570337</v>
      </c>
      <c r="R385" s="28">
        <v>1418363</v>
      </c>
      <c r="S385" s="28">
        <v>1256933</v>
      </c>
      <c r="T385" s="27">
        <v>1085631</v>
      </c>
      <c r="U385" s="28">
        <v>904027</v>
      </c>
      <c r="V385" s="27">
        <v>711675</v>
      </c>
      <c r="W385" s="28">
        <v>508111</v>
      </c>
      <c r="X385" s="28">
        <v>292853</v>
      </c>
      <c r="Y385" s="28">
        <v>65400</v>
      </c>
      <c r="Z385" s="28">
        <v>0</v>
      </c>
      <c r="AA385" s="28">
        <v>0</v>
      </c>
      <c r="AB385" s="27">
        <v>0</v>
      </c>
      <c r="AC385" s="28">
        <v>0</v>
      </c>
      <c r="AD385" s="27">
        <v>0</v>
      </c>
      <c r="AE385" s="28">
        <v>0</v>
      </c>
      <c r="AF385" s="28">
        <v>0</v>
      </c>
      <c r="AG385" s="28">
        <v>0</v>
      </c>
      <c r="AH385" s="28">
        <v>0</v>
      </c>
      <c r="AI385" s="27">
        <v>0</v>
      </c>
      <c r="AJ385" s="29">
        <v>0</v>
      </c>
      <c r="AK385" s="81">
        <v>0</v>
      </c>
      <c r="AL385" s="14"/>
      <c r="AM385" s="14"/>
    </row>
    <row r="386" spans="1:39" s="35" customFormat="1" ht="90" hidden="1">
      <c r="A386" s="85">
        <v>3</v>
      </c>
      <c r="B386" s="155" t="s">
        <v>84</v>
      </c>
      <c r="C386" s="85">
        <v>75704</v>
      </c>
      <c r="D386" s="185" t="s">
        <v>46</v>
      </c>
      <c r="E386" s="85">
        <v>2008</v>
      </c>
      <c r="F386" s="85">
        <v>2018</v>
      </c>
      <c r="G386" s="85"/>
      <c r="H386" s="227"/>
      <c r="I386" s="84"/>
      <c r="J386" s="83"/>
      <c r="K386" s="83"/>
      <c r="L386" s="83"/>
      <c r="M386" s="83"/>
      <c r="N386" s="82"/>
      <c r="O386" s="82"/>
      <c r="P386" s="83"/>
      <c r="Q386" s="83"/>
      <c r="R386" s="83"/>
      <c r="S386" s="83"/>
      <c r="T386" s="82"/>
      <c r="U386" s="83"/>
      <c r="V386" s="82"/>
      <c r="W386" s="83"/>
      <c r="X386" s="83"/>
      <c r="Y386" s="83"/>
      <c r="Z386" s="83"/>
      <c r="AA386" s="83"/>
      <c r="AB386" s="82"/>
      <c r="AC386" s="83"/>
      <c r="AD386" s="82"/>
      <c r="AE386" s="83"/>
      <c r="AF386" s="83"/>
      <c r="AG386" s="83"/>
      <c r="AH386" s="83"/>
      <c r="AI386" s="82"/>
      <c r="AJ386" s="84"/>
      <c r="AK386" s="85"/>
      <c r="AL386" s="14"/>
      <c r="AM386" s="14"/>
    </row>
    <row r="387" spans="1:39" s="19" customFormat="1" ht="12" hidden="1" thickBot="1">
      <c r="A387" s="139"/>
      <c r="B387" s="156" t="s">
        <v>82</v>
      </c>
      <c r="C387" s="178"/>
      <c r="D387" s="197"/>
      <c r="E387" s="139"/>
      <c r="F387" s="139"/>
      <c r="G387" s="205">
        <v>1344200</v>
      </c>
      <c r="H387" s="228">
        <v>0</v>
      </c>
      <c r="I387" s="88">
        <v>104931</v>
      </c>
      <c r="J387" s="87">
        <v>158350.46</v>
      </c>
      <c r="K387" s="87">
        <v>158350.46</v>
      </c>
      <c r="L387" s="87">
        <v>158350.46</v>
      </c>
      <c r="M387" s="88">
        <v>158350</v>
      </c>
      <c r="N387" s="87">
        <v>158350.46</v>
      </c>
      <c r="O387" s="86">
        <v>158350.46</v>
      </c>
      <c r="P387" s="87">
        <v>0</v>
      </c>
      <c r="Q387" s="87">
        <v>0</v>
      </c>
      <c r="R387" s="87">
        <v>0</v>
      </c>
      <c r="S387" s="87">
        <v>0</v>
      </c>
      <c r="T387" s="86">
        <v>0</v>
      </c>
      <c r="U387" s="87">
        <v>0</v>
      </c>
      <c r="V387" s="86">
        <v>0</v>
      </c>
      <c r="W387" s="87">
        <v>0</v>
      </c>
      <c r="X387" s="87">
        <v>0</v>
      </c>
      <c r="Y387" s="87">
        <v>0</v>
      </c>
      <c r="Z387" s="87">
        <v>0</v>
      </c>
      <c r="AA387" s="87">
        <v>0</v>
      </c>
      <c r="AB387" s="86">
        <v>0</v>
      </c>
      <c r="AC387" s="87">
        <v>0</v>
      </c>
      <c r="AD387" s="86">
        <v>0</v>
      </c>
      <c r="AE387" s="87">
        <v>0</v>
      </c>
      <c r="AF387" s="87">
        <v>0</v>
      </c>
      <c r="AG387" s="87">
        <v>0</v>
      </c>
      <c r="AH387" s="87">
        <v>0</v>
      </c>
      <c r="AI387" s="86">
        <v>0</v>
      </c>
      <c r="AJ387" s="88">
        <v>0</v>
      </c>
      <c r="AK387" s="89">
        <v>0</v>
      </c>
      <c r="AL387" s="14"/>
      <c r="AM387" s="14"/>
    </row>
    <row r="388" spans="1:37" s="2" customFormat="1" ht="12" hidden="1">
      <c r="A388" s="432"/>
      <c r="B388" s="116"/>
      <c r="C388" s="91"/>
      <c r="D388" s="95"/>
      <c r="E388" s="19"/>
      <c r="F388" s="19"/>
      <c r="G388" s="3"/>
      <c r="H388" s="3"/>
      <c r="I388" s="3"/>
      <c r="J388" s="335"/>
      <c r="K388" s="3"/>
      <c r="L388" s="3"/>
      <c r="M388" s="3"/>
      <c r="N388" s="3"/>
      <c r="O388" s="3"/>
      <c r="P388" s="3"/>
      <c r="Q388" s="3"/>
      <c r="R388" s="3"/>
      <c r="S388" s="336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s="2" customFormat="1" ht="12" hidden="1">
      <c r="A389" s="432"/>
      <c r="B389" s="116"/>
      <c r="C389" s="91"/>
      <c r="D389" s="95" t="s">
        <v>169</v>
      </c>
      <c r="E389" s="19"/>
      <c r="F389" s="19"/>
      <c r="G389" s="3">
        <f>SUM(G390:G392)</f>
        <v>997234248.4599999</v>
      </c>
      <c r="H389" s="3">
        <f aca="true" t="shared" si="134" ref="H389:AK389">SUM(H390:H392)</f>
        <v>65193045</v>
      </c>
      <c r="I389" s="3">
        <f t="shared" si="134"/>
        <v>97650671.26</v>
      </c>
      <c r="J389" s="335">
        <f t="shared" si="134"/>
        <v>95218290.3</v>
      </c>
      <c r="K389" s="3">
        <f t="shared" si="134"/>
        <v>86157564.91</v>
      </c>
      <c r="L389" s="3">
        <f t="shared" si="134"/>
        <v>75359477</v>
      </c>
      <c r="M389" s="3">
        <f t="shared" si="134"/>
        <v>71881509</v>
      </c>
      <c r="N389" s="3">
        <f t="shared" si="134"/>
        <v>70215265</v>
      </c>
      <c r="O389" s="3">
        <f t="shared" si="134"/>
        <v>68388963.76</v>
      </c>
      <c r="P389" s="3">
        <f t="shared" si="134"/>
        <v>10871828.13</v>
      </c>
      <c r="Q389" s="3">
        <f t="shared" si="134"/>
        <v>9125962.65</v>
      </c>
      <c r="R389" s="3">
        <f t="shared" si="134"/>
        <v>7345535.75</v>
      </c>
      <c r="S389" s="336">
        <f t="shared" si="134"/>
        <v>5645082.72</v>
      </c>
      <c r="T389" s="3">
        <f t="shared" si="134"/>
        <v>4302536.53</v>
      </c>
      <c r="U389" s="3">
        <f t="shared" si="134"/>
        <v>3485769.86</v>
      </c>
      <c r="V389" s="3">
        <f t="shared" si="134"/>
        <v>2724567.45</v>
      </c>
      <c r="W389" s="3">
        <f t="shared" si="134"/>
        <v>2023117.16</v>
      </c>
      <c r="X389" s="3">
        <f t="shared" si="134"/>
        <v>1471803.85</v>
      </c>
      <c r="Y389" s="3">
        <f t="shared" si="134"/>
        <v>1022691.01</v>
      </c>
      <c r="Z389" s="3">
        <f t="shared" si="134"/>
        <v>569010.44</v>
      </c>
      <c r="AA389" s="3">
        <f t="shared" si="134"/>
        <v>0</v>
      </c>
      <c r="AB389" s="3">
        <f t="shared" si="134"/>
        <v>0</v>
      </c>
      <c r="AC389" s="3">
        <f t="shared" si="134"/>
        <v>0</v>
      </c>
      <c r="AD389" s="3">
        <f t="shared" si="134"/>
        <v>0</v>
      </c>
      <c r="AE389" s="3">
        <f t="shared" si="134"/>
        <v>0</v>
      </c>
      <c r="AF389" s="3">
        <f t="shared" si="134"/>
        <v>0</v>
      </c>
      <c r="AG389" s="3">
        <f t="shared" si="134"/>
        <v>0</v>
      </c>
      <c r="AH389" s="3">
        <f t="shared" si="134"/>
        <v>0</v>
      </c>
      <c r="AI389" s="3">
        <f t="shared" si="134"/>
        <v>0</v>
      </c>
      <c r="AJ389" s="3">
        <f t="shared" si="134"/>
        <v>0</v>
      </c>
      <c r="AK389" s="3">
        <f t="shared" si="134"/>
        <v>82535264.25</v>
      </c>
    </row>
    <row r="390" spans="1:37" ht="12" hidden="1">
      <c r="A390" s="432"/>
      <c r="B390" s="92"/>
      <c r="C390" s="92"/>
      <c r="D390" s="96" t="s">
        <v>182</v>
      </c>
      <c r="G390" s="4">
        <f>SUM(G197,G200,G203,G206,G209,G212,G215,G218,G221,G224,G227,G230,G233,G236,G239,G242,G245,G248,G251,G254,G257,G260,G263,G266,G269,G272,G275,)</f>
        <v>215586709</v>
      </c>
      <c r="H390" s="4">
        <f aca="true" t="shared" si="135" ref="H390:AK390">SUM(H197,H200,H203,H206,H209,H212,H215,H218,H221,H224,H227,H230,H233,H236,H239,H242,H245,H248,H251,H254,H257,H260,H263,H266,H269,H272,H275,)</f>
        <v>10640398</v>
      </c>
      <c r="I390" s="4">
        <f t="shared" si="135"/>
        <v>23900448</v>
      </c>
      <c r="J390" s="4">
        <f t="shared" si="135"/>
        <v>22834290</v>
      </c>
      <c r="K390" s="4">
        <f t="shared" si="135"/>
        <v>18898036</v>
      </c>
      <c r="L390" s="4">
        <f t="shared" si="135"/>
        <v>16934851</v>
      </c>
      <c r="M390" s="4">
        <f t="shared" si="135"/>
        <v>16181509</v>
      </c>
      <c r="N390" s="4">
        <f t="shared" si="135"/>
        <v>14515265</v>
      </c>
      <c r="O390" s="4">
        <f t="shared" si="135"/>
        <v>12688963.76</v>
      </c>
      <c r="P390" s="4">
        <f t="shared" si="135"/>
        <v>10871828.13</v>
      </c>
      <c r="Q390" s="4">
        <f t="shared" si="135"/>
        <v>9125962.65</v>
      </c>
      <c r="R390" s="4">
        <f t="shared" si="135"/>
        <v>7345535.75</v>
      </c>
      <c r="S390" s="4">
        <f t="shared" si="135"/>
        <v>5645082.72</v>
      </c>
      <c r="T390" s="4">
        <f t="shared" si="135"/>
        <v>4302536.53</v>
      </c>
      <c r="U390" s="4">
        <f t="shared" si="135"/>
        <v>3485769.86</v>
      </c>
      <c r="V390" s="4">
        <f t="shared" si="135"/>
        <v>2724567.45</v>
      </c>
      <c r="W390" s="4">
        <f t="shared" si="135"/>
        <v>2023117.16</v>
      </c>
      <c r="X390" s="4">
        <f t="shared" si="135"/>
        <v>1471803.85</v>
      </c>
      <c r="Y390" s="4">
        <f t="shared" si="135"/>
        <v>1022691.01</v>
      </c>
      <c r="Z390" s="4">
        <f t="shared" si="135"/>
        <v>569010.44</v>
      </c>
      <c r="AA390" s="4">
        <f t="shared" si="135"/>
        <v>0</v>
      </c>
      <c r="AB390" s="4">
        <f t="shared" si="135"/>
        <v>0</v>
      </c>
      <c r="AC390" s="4">
        <f t="shared" si="135"/>
        <v>0</v>
      </c>
      <c r="AD390" s="4">
        <f t="shared" si="135"/>
        <v>0</v>
      </c>
      <c r="AE390" s="4">
        <f t="shared" si="135"/>
        <v>0</v>
      </c>
      <c r="AF390" s="4">
        <f t="shared" si="135"/>
        <v>0</v>
      </c>
      <c r="AG390" s="4">
        <f t="shared" si="135"/>
        <v>0</v>
      </c>
      <c r="AH390" s="4">
        <f t="shared" si="135"/>
        <v>0</v>
      </c>
      <c r="AI390" s="4">
        <f t="shared" si="135"/>
        <v>0</v>
      </c>
      <c r="AJ390" s="4">
        <f t="shared" si="135"/>
        <v>0</v>
      </c>
      <c r="AK390" s="4">
        <f t="shared" si="135"/>
        <v>80021481.7</v>
      </c>
    </row>
    <row r="391" spans="1:37" ht="12" hidden="1">
      <c r="A391" s="432"/>
      <c r="B391" s="92"/>
      <c r="C391" s="92"/>
      <c r="D391" s="94" t="s">
        <v>183</v>
      </c>
      <c r="G391" s="4">
        <f>SUM(G278,G281,G284,G287,G290,G293,G296,G299,G302,G305,G308,G311,G314,G317,G320,G323,G326,G329,G332,G335,G338,G341,)</f>
        <v>779849537.78</v>
      </c>
      <c r="H391" s="4">
        <f aca="true" t="shared" si="136" ref="H391:AK391">SUM(H278,H281,H284,H287,H290,H293,H296,H299,H302,H305,H308,H311,H314,H317,H320,H323,H326,H329,H332,H335,H338,H341,)</f>
        <v>53901122</v>
      </c>
      <c r="I391" s="4">
        <f t="shared" si="136"/>
        <v>72687631</v>
      </c>
      <c r="J391" s="4">
        <f t="shared" si="136"/>
        <v>71742726.78999999</v>
      </c>
      <c r="K391" s="4">
        <f t="shared" si="136"/>
        <v>67179252</v>
      </c>
      <c r="L391" s="4">
        <f t="shared" si="136"/>
        <v>58424626</v>
      </c>
      <c r="M391" s="4">
        <f t="shared" si="136"/>
        <v>55700000</v>
      </c>
      <c r="N391" s="4">
        <f t="shared" si="136"/>
        <v>55700000</v>
      </c>
      <c r="O391" s="4">
        <f t="shared" si="136"/>
        <v>55700000</v>
      </c>
      <c r="P391" s="4">
        <f t="shared" si="136"/>
        <v>0</v>
      </c>
      <c r="Q391" s="4">
        <f t="shared" si="136"/>
        <v>0</v>
      </c>
      <c r="R391" s="4">
        <f t="shared" si="136"/>
        <v>0</v>
      </c>
      <c r="S391" s="4">
        <f t="shared" si="136"/>
        <v>0</v>
      </c>
      <c r="T391" s="4">
        <f t="shared" si="136"/>
        <v>0</v>
      </c>
      <c r="U391" s="4">
        <f t="shared" si="136"/>
        <v>0</v>
      </c>
      <c r="V391" s="4">
        <f t="shared" si="136"/>
        <v>0</v>
      </c>
      <c r="W391" s="4">
        <f t="shared" si="136"/>
        <v>0</v>
      </c>
      <c r="X391" s="4">
        <f t="shared" si="136"/>
        <v>0</v>
      </c>
      <c r="Y391" s="4">
        <f t="shared" si="136"/>
        <v>0</v>
      </c>
      <c r="Z391" s="4">
        <f t="shared" si="136"/>
        <v>0</v>
      </c>
      <c r="AA391" s="4">
        <f t="shared" si="136"/>
        <v>0</v>
      </c>
      <c r="AB391" s="4">
        <f t="shared" si="136"/>
        <v>0</v>
      </c>
      <c r="AC391" s="4">
        <f t="shared" si="136"/>
        <v>0</v>
      </c>
      <c r="AD391" s="4">
        <f t="shared" si="136"/>
        <v>0</v>
      </c>
      <c r="AE391" s="4">
        <f t="shared" si="136"/>
        <v>0</v>
      </c>
      <c r="AF391" s="4">
        <f t="shared" si="136"/>
        <v>0</v>
      </c>
      <c r="AG391" s="4">
        <f t="shared" si="136"/>
        <v>0</v>
      </c>
      <c r="AH391" s="4">
        <f t="shared" si="136"/>
        <v>0</v>
      </c>
      <c r="AI391" s="4">
        <f t="shared" si="136"/>
        <v>0</v>
      </c>
      <c r="AJ391" s="4">
        <f t="shared" si="136"/>
        <v>0</v>
      </c>
      <c r="AK391" s="4">
        <f t="shared" si="136"/>
        <v>2513782.55</v>
      </c>
    </row>
    <row r="392" spans="1:37" ht="12" hidden="1">
      <c r="A392" s="432"/>
      <c r="B392" s="92"/>
      <c r="C392" s="92"/>
      <c r="D392" s="94" t="s">
        <v>177</v>
      </c>
      <c r="G392" s="4">
        <f>SUM(G344,G347,G350,G353,G356,G359,G362,G365,G368,G371,G374,G377)</f>
        <v>1798001.68</v>
      </c>
      <c r="H392" s="4">
        <f aca="true" t="shared" si="137" ref="H392:AK392">SUM(H344,H347,H350,H353,H356,H359,H362,H365,H368,H371,H374,H377)</f>
        <v>651525</v>
      </c>
      <c r="I392" s="4">
        <f t="shared" si="137"/>
        <v>1062592.26</v>
      </c>
      <c r="J392" s="4">
        <f t="shared" si="137"/>
        <v>641273.5099999999</v>
      </c>
      <c r="K392" s="4">
        <f t="shared" si="137"/>
        <v>80276.91</v>
      </c>
      <c r="L392" s="4">
        <f t="shared" si="137"/>
        <v>0</v>
      </c>
      <c r="M392" s="4">
        <f t="shared" si="137"/>
        <v>0</v>
      </c>
      <c r="N392" s="4">
        <f t="shared" si="137"/>
        <v>0</v>
      </c>
      <c r="O392" s="4">
        <f t="shared" si="137"/>
        <v>0</v>
      </c>
      <c r="P392" s="4">
        <f t="shared" si="137"/>
        <v>0</v>
      </c>
      <c r="Q392" s="4">
        <f t="shared" si="137"/>
        <v>0</v>
      </c>
      <c r="R392" s="4">
        <f t="shared" si="137"/>
        <v>0</v>
      </c>
      <c r="S392" s="4">
        <f t="shared" si="137"/>
        <v>0</v>
      </c>
      <c r="T392" s="4">
        <f t="shared" si="137"/>
        <v>0</v>
      </c>
      <c r="U392" s="4">
        <f t="shared" si="137"/>
        <v>0</v>
      </c>
      <c r="V392" s="4">
        <f t="shared" si="137"/>
        <v>0</v>
      </c>
      <c r="W392" s="4">
        <f t="shared" si="137"/>
        <v>0</v>
      </c>
      <c r="X392" s="4">
        <f t="shared" si="137"/>
        <v>0</v>
      </c>
      <c r="Y392" s="4">
        <f t="shared" si="137"/>
        <v>0</v>
      </c>
      <c r="Z392" s="4">
        <f t="shared" si="137"/>
        <v>0</v>
      </c>
      <c r="AA392" s="4">
        <f t="shared" si="137"/>
        <v>0</v>
      </c>
      <c r="AB392" s="4">
        <f t="shared" si="137"/>
        <v>0</v>
      </c>
      <c r="AC392" s="4">
        <f t="shared" si="137"/>
        <v>0</v>
      </c>
      <c r="AD392" s="4">
        <f t="shared" si="137"/>
        <v>0</v>
      </c>
      <c r="AE392" s="4">
        <f t="shared" si="137"/>
        <v>0</v>
      </c>
      <c r="AF392" s="4">
        <f t="shared" si="137"/>
        <v>0</v>
      </c>
      <c r="AG392" s="4">
        <f t="shared" si="137"/>
        <v>0</v>
      </c>
      <c r="AH392" s="4">
        <f t="shared" si="137"/>
        <v>0</v>
      </c>
      <c r="AI392" s="4">
        <f t="shared" si="137"/>
        <v>0</v>
      </c>
      <c r="AJ392" s="4">
        <f t="shared" si="137"/>
        <v>0</v>
      </c>
      <c r="AK392" s="4">
        <f t="shared" si="137"/>
        <v>0</v>
      </c>
    </row>
    <row r="393" spans="1:37" ht="12" hidden="1">
      <c r="A393" s="432"/>
      <c r="B393" s="92"/>
      <c r="C393" s="92"/>
      <c r="D393" s="94" t="s">
        <v>150</v>
      </c>
      <c r="G393" s="4">
        <f>SUM(G394:G396)</f>
        <v>8707868</v>
      </c>
      <c r="H393" s="4">
        <f aca="true" t="shared" si="138" ref="H393:AK393">SUM(H394:H395)</f>
        <v>0</v>
      </c>
      <c r="I393" s="4">
        <f t="shared" si="138"/>
        <v>1275680</v>
      </c>
      <c r="J393" s="335">
        <f t="shared" si="138"/>
        <v>4757868</v>
      </c>
      <c r="K393" s="3">
        <f t="shared" si="138"/>
        <v>0</v>
      </c>
      <c r="L393" s="3">
        <f t="shared" si="138"/>
        <v>0</v>
      </c>
      <c r="M393" s="3">
        <f t="shared" si="138"/>
        <v>0</v>
      </c>
      <c r="N393" s="3">
        <f t="shared" si="138"/>
        <v>0</v>
      </c>
      <c r="O393" s="3">
        <f t="shared" si="138"/>
        <v>0</v>
      </c>
      <c r="P393" s="3">
        <f t="shared" si="138"/>
        <v>0</v>
      </c>
      <c r="Q393" s="3">
        <f t="shared" si="138"/>
        <v>0</v>
      </c>
      <c r="R393" s="3">
        <f t="shared" si="138"/>
        <v>0</v>
      </c>
      <c r="S393" s="336">
        <f t="shared" si="138"/>
        <v>0</v>
      </c>
      <c r="T393" s="4">
        <f t="shared" si="138"/>
        <v>0</v>
      </c>
      <c r="U393" s="4">
        <f t="shared" si="138"/>
        <v>0</v>
      </c>
      <c r="V393" s="4">
        <f t="shared" si="138"/>
        <v>0</v>
      </c>
      <c r="W393" s="4">
        <f t="shared" si="138"/>
        <v>0</v>
      </c>
      <c r="X393" s="4">
        <f t="shared" si="138"/>
        <v>0</v>
      </c>
      <c r="Y393" s="4">
        <f t="shared" si="138"/>
        <v>0</v>
      </c>
      <c r="Z393" s="4">
        <f t="shared" si="138"/>
        <v>0</v>
      </c>
      <c r="AA393" s="4">
        <f t="shared" si="138"/>
        <v>0</v>
      </c>
      <c r="AB393" s="4">
        <f t="shared" si="138"/>
        <v>0</v>
      </c>
      <c r="AC393" s="4">
        <f t="shared" si="138"/>
        <v>0</v>
      </c>
      <c r="AD393" s="4">
        <f t="shared" si="138"/>
        <v>0</v>
      </c>
      <c r="AE393" s="4">
        <f t="shared" si="138"/>
        <v>0</v>
      </c>
      <c r="AF393" s="4">
        <f t="shared" si="138"/>
        <v>0</v>
      </c>
      <c r="AG393" s="4">
        <f t="shared" si="138"/>
        <v>0</v>
      </c>
      <c r="AH393" s="4">
        <f t="shared" si="138"/>
        <v>0</v>
      </c>
      <c r="AI393" s="4">
        <f t="shared" si="138"/>
        <v>0</v>
      </c>
      <c r="AJ393" s="4">
        <f t="shared" si="138"/>
        <v>0</v>
      </c>
      <c r="AK393" s="4">
        <f t="shared" si="138"/>
        <v>4657868</v>
      </c>
    </row>
    <row r="394" spans="1:37" ht="12" hidden="1">
      <c r="A394" s="432"/>
      <c r="D394" s="94" t="s">
        <v>184</v>
      </c>
      <c r="G394" s="4">
        <f>SUM(G198,G201,G204,G207,G210,G213,G216,G219,G222,G225,G228,G231,G234,G237,G240,G243,G246,G249,G252,G255,G258,G261,G264,G267,G270,G273,G276,)</f>
        <v>8707868</v>
      </c>
      <c r="H394" s="4">
        <f aca="true" t="shared" si="139" ref="H394:AK394">SUM(H198,H201,H204,H207,H210,H213,H216,H219,H222,H225,H228,H231,H234,H237,H240,H243,H246,H249,H252,H255,H258,H261,H264,H267,H270,H273,H276,)</f>
        <v>0</v>
      </c>
      <c r="I394" s="4">
        <f t="shared" si="139"/>
        <v>1275680</v>
      </c>
      <c r="J394" s="4">
        <f t="shared" si="139"/>
        <v>4757868</v>
      </c>
      <c r="K394" s="4">
        <f t="shared" si="139"/>
        <v>0</v>
      </c>
      <c r="L394" s="4">
        <f t="shared" si="139"/>
        <v>0</v>
      </c>
      <c r="M394" s="4">
        <f t="shared" si="139"/>
        <v>0</v>
      </c>
      <c r="N394" s="4">
        <f t="shared" si="139"/>
        <v>0</v>
      </c>
      <c r="O394" s="4">
        <f t="shared" si="139"/>
        <v>0</v>
      </c>
      <c r="P394" s="4">
        <f t="shared" si="139"/>
        <v>0</v>
      </c>
      <c r="Q394" s="4">
        <f t="shared" si="139"/>
        <v>0</v>
      </c>
      <c r="R394" s="4">
        <f t="shared" si="139"/>
        <v>0</v>
      </c>
      <c r="S394" s="4">
        <f t="shared" si="139"/>
        <v>0</v>
      </c>
      <c r="T394" s="4">
        <f t="shared" si="139"/>
        <v>0</v>
      </c>
      <c r="U394" s="4">
        <f t="shared" si="139"/>
        <v>0</v>
      </c>
      <c r="V394" s="4">
        <f t="shared" si="139"/>
        <v>0</v>
      </c>
      <c r="W394" s="4">
        <f t="shared" si="139"/>
        <v>0</v>
      </c>
      <c r="X394" s="4">
        <f t="shared" si="139"/>
        <v>0</v>
      </c>
      <c r="Y394" s="4">
        <f t="shared" si="139"/>
        <v>0</v>
      </c>
      <c r="Z394" s="4">
        <f t="shared" si="139"/>
        <v>0</v>
      </c>
      <c r="AA394" s="4">
        <f t="shared" si="139"/>
        <v>0</v>
      </c>
      <c r="AB394" s="4">
        <f t="shared" si="139"/>
        <v>0</v>
      </c>
      <c r="AC394" s="4">
        <f t="shared" si="139"/>
        <v>0</v>
      </c>
      <c r="AD394" s="4">
        <f t="shared" si="139"/>
        <v>0</v>
      </c>
      <c r="AE394" s="4">
        <f t="shared" si="139"/>
        <v>0</v>
      </c>
      <c r="AF394" s="4">
        <f t="shared" si="139"/>
        <v>0</v>
      </c>
      <c r="AG394" s="4">
        <f t="shared" si="139"/>
        <v>0</v>
      </c>
      <c r="AH394" s="4">
        <f t="shared" si="139"/>
        <v>0</v>
      </c>
      <c r="AI394" s="4">
        <f t="shared" si="139"/>
        <v>0</v>
      </c>
      <c r="AJ394" s="4">
        <f t="shared" si="139"/>
        <v>0</v>
      </c>
      <c r="AK394" s="4">
        <f t="shared" si="139"/>
        <v>4657868</v>
      </c>
    </row>
    <row r="395" spans="1:37" ht="12" hidden="1">
      <c r="A395" s="432"/>
      <c r="D395" s="94" t="s">
        <v>185</v>
      </c>
      <c r="G395" s="4">
        <f>SUM(G279,G282,G285,G288,G291,G294,G297,G300,G303,G306,G309,G312,G315,G318,G321,G324,G327,G330,G333,G336,G339,G342,G345,G348,G351,)</f>
        <v>0</v>
      </c>
      <c r="H395" s="4">
        <f aca="true" t="shared" si="140" ref="H395:AK395">SUM(H279,H282,H285,H288,H291,H294,H297,H300,H303,H306,H309,H312,H315,H318,H321,H324,H327,H330,H333,H336,H339,H342,H345,H348,H351,)</f>
        <v>0</v>
      </c>
      <c r="I395" s="4">
        <f t="shared" si="140"/>
        <v>0</v>
      </c>
      <c r="J395" s="4">
        <f t="shared" si="140"/>
        <v>0</v>
      </c>
      <c r="K395" s="4">
        <f t="shared" si="140"/>
        <v>0</v>
      </c>
      <c r="L395" s="4">
        <f t="shared" si="140"/>
        <v>0</v>
      </c>
      <c r="M395" s="4">
        <f t="shared" si="140"/>
        <v>0</v>
      </c>
      <c r="N395" s="4">
        <f t="shared" si="140"/>
        <v>0</v>
      </c>
      <c r="O395" s="4">
        <f t="shared" si="140"/>
        <v>0</v>
      </c>
      <c r="P395" s="4">
        <f t="shared" si="140"/>
        <v>0</v>
      </c>
      <c r="Q395" s="4">
        <f t="shared" si="140"/>
        <v>0</v>
      </c>
      <c r="R395" s="4">
        <f t="shared" si="140"/>
        <v>0</v>
      </c>
      <c r="S395" s="4">
        <f t="shared" si="140"/>
        <v>0</v>
      </c>
      <c r="T395" s="4">
        <f t="shared" si="140"/>
        <v>0</v>
      </c>
      <c r="U395" s="4">
        <f t="shared" si="140"/>
        <v>0</v>
      </c>
      <c r="V395" s="4">
        <f t="shared" si="140"/>
        <v>0</v>
      </c>
      <c r="W395" s="4">
        <f t="shared" si="140"/>
        <v>0</v>
      </c>
      <c r="X395" s="4">
        <f t="shared" si="140"/>
        <v>0</v>
      </c>
      <c r="Y395" s="4">
        <f t="shared" si="140"/>
        <v>0</v>
      </c>
      <c r="Z395" s="4">
        <f t="shared" si="140"/>
        <v>0</v>
      </c>
      <c r="AA395" s="4">
        <f t="shared" si="140"/>
        <v>0</v>
      </c>
      <c r="AB395" s="4">
        <f t="shared" si="140"/>
        <v>0</v>
      </c>
      <c r="AC395" s="4">
        <f t="shared" si="140"/>
        <v>0</v>
      </c>
      <c r="AD395" s="4">
        <f t="shared" si="140"/>
        <v>0</v>
      </c>
      <c r="AE395" s="4">
        <f t="shared" si="140"/>
        <v>0</v>
      </c>
      <c r="AF395" s="4">
        <f t="shared" si="140"/>
        <v>0</v>
      </c>
      <c r="AG395" s="4">
        <f t="shared" si="140"/>
        <v>0</v>
      </c>
      <c r="AH395" s="4">
        <f t="shared" si="140"/>
        <v>0</v>
      </c>
      <c r="AI395" s="4">
        <f t="shared" si="140"/>
        <v>0</v>
      </c>
      <c r="AJ395" s="4">
        <f t="shared" si="140"/>
        <v>0</v>
      </c>
      <c r="AK395" s="4">
        <f t="shared" si="140"/>
        <v>0</v>
      </c>
    </row>
    <row r="396" spans="1:37" ht="12" hidden="1">
      <c r="A396" s="432"/>
      <c r="D396" s="94" t="s">
        <v>186</v>
      </c>
      <c r="G396" s="4">
        <f>SUM(G354,G357,G360,G363,G366,G369,G372,G375,G378)</f>
        <v>0</v>
      </c>
      <c r="H396" s="4">
        <f aca="true" t="shared" si="141" ref="H396:AK396">SUM(H354,H357,H360,H363,H366,H369,H372,H375,H378)</f>
        <v>0</v>
      </c>
      <c r="I396" s="4">
        <f t="shared" si="141"/>
        <v>0</v>
      </c>
      <c r="J396" s="4">
        <f t="shared" si="141"/>
        <v>0</v>
      </c>
      <c r="K396" s="4">
        <f t="shared" si="141"/>
        <v>0</v>
      </c>
      <c r="L396" s="4">
        <f t="shared" si="141"/>
        <v>0</v>
      </c>
      <c r="M396" s="4">
        <f t="shared" si="141"/>
        <v>0</v>
      </c>
      <c r="N396" s="4">
        <f t="shared" si="141"/>
        <v>0</v>
      </c>
      <c r="O396" s="4">
        <f t="shared" si="141"/>
        <v>0</v>
      </c>
      <c r="P396" s="4">
        <f t="shared" si="141"/>
        <v>0</v>
      </c>
      <c r="Q396" s="4">
        <f t="shared" si="141"/>
        <v>0</v>
      </c>
      <c r="R396" s="4">
        <f t="shared" si="141"/>
        <v>0</v>
      </c>
      <c r="S396" s="4">
        <f t="shared" si="141"/>
        <v>0</v>
      </c>
      <c r="T396" s="4">
        <f t="shared" si="141"/>
        <v>0</v>
      </c>
      <c r="U396" s="4">
        <f t="shared" si="141"/>
        <v>0</v>
      </c>
      <c r="V396" s="4">
        <f t="shared" si="141"/>
        <v>0</v>
      </c>
      <c r="W396" s="4">
        <f t="shared" si="141"/>
        <v>0</v>
      </c>
      <c r="X396" s="4">
        <f t="shared" si="141"/>
        <v>0</v>
      </c>
      <c r="Y396" s="4">
        <f t="shared" si="141"/>
        <v>0</v>
      </c>
      <c r="Z396" s="4">
        <f t="shared" si="141"/>
        <v>0</v>
      </c>
      <c r="AA396" s="4">
        <f t="shared" si="141"/>
        <v>0</v>
      </c>
      <c r="AB396" s="4">
        <f t="shared" si="141"/>
        <v>0</v>
      </c>
      <c r="AC396" s="4">
        <f t="shared" si="141"/>
        <v>0</v>
      </c>
      <c r="AD396" s="4">
        <f t="shared" si="141"/>
        <v>0</v>
      </c>
      <c r="AE396" s="4">
        <f t="shared" si="141"/>
        <v>0</v>
      </c>
      <c r="AF396" s="4">
        <f t="shared" si="141"/>
        <v>0</v>
      </c>
      <c r="AG396" s="4">
        <f t="shared" si="141"/>
        <v>0</v>
      </c>
      <c r="AH396" s="4">
        <f t="shared" si="141"/>
        <v>0</v>
      </c>
      <c r="AI396" s="4">
        <f t="shared" si="141"/>
        <v>0</v>
      </c>
      <c r="AJ396" s="4">
        <f t="shared" si="141"/>
        <v>0</v>
      </c>
      <c r="AK396" s="4">
        <f t="shared" si="141"/>
        <v>0</v>
      </c>
    </row>
    <row r="397" spans="1:37" ht="12" hidden="1">
      <c r="A397" s="432"/>
      <c r="G397" s="4"/>
      <c r="H397" s="4"/>
      <c r="I397" s="4"/>
      <c r="J397" s="335"/>
      <c r="K397" s="3"/>
      <c r="L397" s="3"/>
      <c r="M397" s="3"/>
      <c r="N397" s="3"/>
      <c r="O397" s="3"/>
      <c r="P397" s="3"/>
      <c r="Q397" s="3"/>
      <c r="R397" s="3"/>
      <c r="S397" s="336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" hidden="1">
      <c r="A398" s="432"/>
      <c r="G398" s="4"/>
      <c r="H398" s="4"/>
      <c r="I398" s="4"/>
      <c r="J398" s="335"/>
      <c r="K398" s="3"/>
      <c r="L398" s="3"/>
      <c r="M398" s="3"/>
      <c r="N398" s="3"/>
      <c r="O398" s="3"/>
      <c r="P398" s="3"/>
      <c r="Q398" s="3"/>
      <c r="R398" s="3"/>
      <c r="S398" s="336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19" ht="12" hidden="1">
      <c r="A399" s="432"/>
      <c r="J399" s="337"/>
      <c r="K399" s="2"/>
      <c r="L399" s="2"/>
      <c r="M399" s="2"/>
      <c r="N399" s="2"/>
      <c r="O399" s="2"/>
      <c r="P399" s="2"/>
      <c r="Q399" s="2"/>
      <c r="R399" s="2"/>
      <c r="S399" s="338"/>
    </row>
    <row r="400" spans="1:19" ht="12" hidden="1">
      <c r="A400" s="432"/>
      <c r="J400" s="337"/>
      <c r="K400" s="2"/>
      <c r="L400" s="2"/>
      <c r="M400" s="2"/>
      <c r="N400" s="2"/>
      <c r="O400" s="2"/>
      <c r="P400" s="2"/>
      <c r="Q400" s="2"/>
      <c r="R400" s="2"/>
      <c r="S400" s="338"/>
    </row>
    <row r="401" spans="1:37" ht="12" hidden="1">
      <c r="A401" s="432"/>
      <c r="D401" s="94" t="s">
        <v>238</v>
      </c>
      <c r="G401" s="4">
        <f>SUM(G92,G95,G98,G101,G104,G107)</f>
        <v>3688501</v>
      </c>
      <c r="H401" s="4">
        <f aca="true" t="shared" si="142" ref="H401:AK401">SUM(H92,H95,H98,H101,H104,H107)</f>
        <v>0</v>
      </c>
      <c r="I401" s="4">
        <f t="shared" si="142"/>
        <v>1488501</v>
      </c>
      <c r="J401" s="4">
        <f t="shared" si="142"/>
        <v>1500000</v>
      </c>
      <c r="K401" s="4">
        <f t="shared" si="142"/>
        <v>700000</v>
      </c>
      <c r="L401" s="4">
        <f t="shared" si="142"/>
        <v>0</v>
      </c>
      <c r="M401" s="4">
        <f t="shared" si="142"/>
        <v>0</v>
      </c>
      <c r="N401" s="4">
        <f t="shared" si="142"/>
        <v>0</v>
      </c>
      <c r="O401" s="4">
        <f t="shared" si="142"/>
        <v>0</v>
      </c>
      <c r="P401" s="4">
        <f t="shared" si="142"/>
        <v>0</v>
      </c>
      <c r="Q401" s="4">
        <f t="shared" si="142"/>
        <v>0</v>
      </c>
      <c r="R401" s="4">
        <f t="shared" si="142"/>
        <v>0</v>
      </c>
      <c r="S401" s="4">
        <f t="shared" si="142"/>
        <v>0</v>
      </c>
      <c r="T401" s="4">
        <f t="shared" si="142"/>
        <v>0</v>
      </c>
      <c r="U401" s="4">
        <f t="shared" si="142"/>
        <v>0</v>
      </c>
      <c r="V401" s="4">
        <f t="shared" si="142"/>
        <v>0</v>
      </c>
      <c r="W401" s="4">
        <f t="shared" si="142"/>
        <v>0</v>
      </c>
      <c r="X401" s="4">
        <f t="shared" si="142"/>
        <v>0</v>
      </c>
      <c r="Y401" s="4">
        <f t="shared" si="142"/>
        <v>0</v>
      </c>
      <c r="Z401" s="4">
        <f t="shared" si="142"/>
        <v>0</v>
      </c>
      <c r="AA401" s="4">
        <f t="shared" si="142"/>
        <v>0</v>
      </c>
      <c r="AB401" s="4">
        <f t="shared" si="142"/>
        <v>0</v>
      </c>
      <c r="AC401" s="4">
        <f t="shared" si="142"/>
        <v>0</v>
      </c>
      <c r="AD401" s="4">
        <f t="shared" si="142"/>
        <v>0</v>
      </c>
      <c r="AE401" s="4">
        <f t="shared" si="142"/>
        <v>0</v>
      </c>
      <c r="AF401" s="4">
        <f t="shared" si="142"/>
        <v>0</v>
      </c>
      <c r="AG401" s="4">
        <f t="shared" si="142"/>
        <v>0</v>
      </c>
      <c r="AH401" s="4">
        <f t="shared" si="142"/>
        <v>0</v>
      </c>
      <c r="AI401" s="4">
        <f t="shared" si="142"/>
        <v>0</v>
      </c>
      <c r="AJ401" s="4">
        <f t="shared" si="142"/>
        <v>0</v>
      </c>
      <c r="AK401" s="4">
        <f t="shared" si="142"/>
        <v>2200000</v>
      </c>
    </row>
    <row r="402" spans="1:37" ht="12" hidden="1">
      <c r="A402" s="432"/>
      <c r="D402" s="94" t="s">
        <v>237</v>
      </c>
      <c r="G402" s="4">
        <f>SUM(G93,G96,G99,G102,G105,G108)</f>
        <v>192497062</v>
      </c>
      <c r="H402" s="4">
        <f aca="true" t="shared" si="143" ref="H402:AK402">SUM(H93,H96,H99,H102,H105,H108)</f>
        <v>390000</v>
      </c>
      <c r="I402" s="4">
        <f t="shared" si="143"/>
        <v>58194686</v>
      </c>
      <c r="J402" s="4">
        <f t="shared" si="143"/>
        <v>86298585</v>
      </c>
      <c r="K402" s="4">
        <f t="shared" si="143"/>
        <v>47920061</v>
      </c>
      <c r="L402" s="4">
        <f t="shared" si="143"/>
        <v>0</v>
      </c>
      <c r="M402" s="4">
        <f t="shared" si="143"/>
        <v>0</v>
      </c>
      <c r="N402" s="4">
        <f t="shared" si="143"/>
        <v>0</v>
      </c>
      <c r="O402" s="4">
        <f t="shared" si="143"/>
        <v>0</v>
      </c>
      <c r="P402" s="4">
        <f t="shared" si="143"/>
        <v>0</v>
      </c>
      <c r="Q402" s="4">
        <f t="shared" si="143"/>
        <v>0</v>
      </c>
      <c r="R402" s="4">
        <f t="shared" si="143"/>
        <v>0</v>
      </c>
      <c r="S402" s="4">
        <f t="shared" si="143"/>
        <v>0</v>
      </c>
      <c r="T402" s="4">
        <f t="shared" si="143"/>
        <v>0</v>
      </c>
      <c r="U402" s="4">
        <f t="shared" si="143"/>
        <v>0</v>
      </c>
      <c r="V402" s="4">
        <f t="shared" si="143"/>
        <v>0</v>
      </c>
      <c r="W402" s="4">
        <f t="shared" si="143"/>
        <v>0</v>
      </c>
      <c r="X402" s="4">
        <f t="shared" si="143"/>
        <v>0</v>
      </c>
      <c r="Y402" s="4">
        <f t="shared" si="143"/>
        <v>0</v>
      </c>
      <c r="Z402" s="4">
        <f t="shared" si="143"/>
        <v>0</v>
      </c>
      <c r="AA402" s="4">
        <f t="shared" si="143"/>
        <v>0</v>
      </c>
      <c r="AB402" s="4">
        <f t="shared" si="143"/>
        <v>0</v>
      </c>
      <c r="AC402" s="4">
        <f t="shared" si="143"/>
        <v>0</v>
      </c>
      <c r="AD402" s="4">
        <f t="shared" si="143"/>
        <v>0</v>
      </c>
      <c r="AE402" s="4">
        <f t="shared" si="143"/>
        <v>0</v>
      </c>
      <c r="AF402" s="4">
        <f t="shared" si="143"/>
        <v>0</v>
      </c>
      <c r="AG402" s="4">
        <f t="shared" si="143"/>
        <v>0</v>
      </c>
      <c r="AH402" s="4">
        <f t="shared" si="143"/>
        <v>0</v>
      </c>
      <c r="AI402" s="4">
        <f t="shared" si="143"/>
        <v>0</v>
      </c>
      <c r="AJ402" s="4">
        <f t="shared" si="143"/>
        <v>0</v>
      </c>
      <c r="AK402" s="4">
        <f t="shared" si="143"/>
        <v>61373766</v>
      </c>
    </row>
    <row r="403" spans="1:19" ht="12" hidden="1">
      <c r="A403" s="432"/>
      <c r="J403" s="337"/>
      <c r="K403" s="2"/>
      <c r="L403" s="2"/>
      <c r="M403" s="2"/>
      <c r="N403" s="2"/>
      <c r="O403" s="2"/>
      <c r="P403" s="2"/>
      <c r="Q403" s="2"/>
      <c r="R403" s="2"/>
      <c r="S403" s="338"/>
    </row>
    <row r="404" spans="1:19" ht="12" hidden="1">
      <c r="A404" s="432"/>
      <c r="J404" s="337"/>
      <c r="K404" s="2"/>
      <c r="L404" s="2"/>
      <c r="M404" s="2"/>
      <c r="N404" s="2"/>
      <c r="O404" s="2"/>
      <c r="P404" s="2"/>
      <c r="Q404" s="2"/>
      <c r="R404" s="2"/>
      <c r="S404" s="338"/>
    </row>
    <row r="405" spans="1:19" ht="12" hidden="1">
      <c r="A405" s="432"/>
      <c r="J405" s="337"/>
      <c r="K405" s="2"/>
      <c r="L405" s="2"/>
      <c r="M405" s="2"/>
      <c r="N405" s="2"/>
      <c r="O405" s="2"/>
      <c r="P405" s="2"/>
      <c r="Q405" s="2"/>
      <c r="R405" s="2"/>
      <c r="S405" s="338"/>
    </row>
    <row r="406" spans="1:19" ht="12" hidden="1">
      <c r="A406" s="432"/>
      <c r="J406" s="337"/>
      <c r="K406" s="2"/>
      <c r="L406" s="2"/>
      <c r="M406" s="2"/>
      <c r="N406" s="2"/>
      <c r="O406" s="2"/>
      <c r="P406" s="2"/>
      <c r="Q406" s="2"/>
      <c r="R406" s="2"/>
      <c r="S406" s="338"/>
    </row>
    <row r="407" spans="1:19" ht="12" hidden="1">
      <c r="A407" s="432"/>
      <c r="J407" s="337"/>
      <c r="K407" s="2"/>
      <c r="L407" s="2"/>
      <c r="M407" s="2"/>
      <c r="N407" s="2"/>
      <c r="O407" s="2"/>
      <c r="P407" s="2"/>
      <c r="Q407" s="2"/>
      <c r="R407" s="2"/>
      <c r="S407" s="338"/>
    </row>
    <row r="408" spans="1:19" ht="12" hidden="1">
      <c r="A408" s="432"/>
      <c r="J408" s="337"/>
      <c r="K408" s="2"/>
      <c r="L408" s="2"/>
      <c r="M408" s="2"/>
      <c r="N408" s="2"/>
      <c r="O408" s="2"/>
      <c r="P408" s="2"/>
      <c r="Q408" s="2"/>
      <c r="R408" s="2"/>
      <c r="S408" s="338"/>
    </row>
    <row r="409" spans="1:19" ht="12">
      <c r="A409" s="432"/>
      <c r="J409" s="337"/>
      <c r="K409" s="2"/>
      <c r="L409" s="2"/>
      <c r="M409" s="2"/>
      <c r="N409" s="2"/>
      <c r="O409" s="2"/>
      <c r="P409" s="2"/>
      <c r="Q409" s="2"/>
      <c r="R409" s="2"/>
      <c r="S409" s="338"/>
    </row>
    <row r="410" spans="1:19" ht="12">
      <c r="A410" s="19"/>
      <c r="J410" s="337"/>
      <c r="K410" s="2"/>
      <c r="L410" s="2"/>
      <c r="M410" s="2"/>
      <c r="N410" s="2"/>
      <c r="O410" s="2"/>
      <c r="P410" s="2"/>
      <c r="Q410" s="2"/>
      <c r="R410" s="2"/>
      <c r="S410" s="338"/>
    </row>
    <row r="411" spans="1:19" ht="12">
      <c r="A411" s="19"/>
      <c r="J411" s="337"/>
      <c r="K411" s="2"/>
      <c r="L411" s="2"/>
      <c r="M411" s="2"/>
      <c r="N411" s="2"/>
      <c r="O411" s="2"/>
      <c r="P411" s="2"/>
      <c r="Q411" s="2"/>
      <c r="R411" s="2"/>
      <c r="S411" s="338"/>
    </row>
    <row r="412" spans="1:19" ht="12">
      <c r="A412" s="19"/>
      <c r="J412" s="337"/>
      <c r="K412" s="2"/>
      <c r="L412" s="2"/>
      <c r="M412" s="2"/>
      <c r="N412" s="2"/>
      <c r="O412" s="2"/>
      <c r="P412" s="2"/>
      <c r="Q412" s="2"/>
      <c r="R412" s="2"/>
      <c r="S412" s="338"/>
    </row>
    <row r="413" spans="1:19" ht="12">
      <c r="A413" s="19"/>
      <c r="J413" s="337"/>
      <c r="K413" s="2"/>
      <c r="L413" s="2"/>
      <c r="M413" s="2"/>
      <c r="N413" s="2"/>
      <c r="O413" s="2"/>
      <c r="P413" s="2"/>
      <c r="Q413" s="2"/>
      <c r="R413" s="2"/>
      <c r="S413" s="338"/>
    </row>
    <row r="414" spans="1:19" ht="12">
      <c r="A414" s="19"/>
      <c r="J414" s="337"/>
      <c r="K414" s="2"/>
      <c r="L414" s="2"/>
      <c r="M414" s="2"/>
      <c r="N414" s="2"/>
      <c r="O414" s="2"/>
      <c r="P414" s="2"/>
      <c r="Q414" s="2"/>
      <c r="R414" s="2"/>
      <c r="S414" s="338"/>
    </row>
    <row r="415" spans="1:19" ht="12">
      <c r="A415" s="19"/>
      <c r="J415" s="337"/>
      <c r="K415" s="2"/>
      <c r="L415" s="2"/>
      <c r="M415" s="2"/>
      <c r="N415" s="2"/>
      <c r="O415" s="2"/>
      <c r="P415" s="2"/>
      <c r="Q415" s="2"/>
      <c r="R415" s="2"/>
      <c r="S415" s="338"/>
    </row>
    <row r="416" spans="1:19" ht="12">
      <c r="A416" s="19"/>
      <c r="J416" s="337"/>
      <c r="K416" s="2"/>
      <c r="L416" s="2"/>
      <c r="M416" s="2"/>
      <c r="N416" s="2"/>
      <c r="O416" s="2"/>
      <c r="P416" s="2"/>
      <c r="Q416" s="2"/>
      <c r="R416" s="2"/>
      <c r="S416" s="338"/>
    </row>
    <row r="417" spans="1:19" ht="12">
      <c r="A417" s="19"/>
      <c r="J417" s="337"/>
      <c r="K417" s="2"/>
      <c r="L417" s="2"/>
      <c r="M417" s="2"/>
      <c r="N417" s="2"/>
      <c r="O417" s="2"/>
      <c r="P417" s="2"/>
      <c r="Q417" s="2"/>
      <c r="R417" s="2"/>
      <c r="S417" s="338"/>
    </row>
    <row r="418" spans="1:19" ht="12">
      <c r="A418" s="19"/>
      <c r="J418" s="337"/>
      <c r="K418" s="2"/>
      <c r="L418" s="2"/>
      <c r="M418" s="2"/>
      <c r="N418" s="2"/>
      <c r="O418" s="2"/>
      <c r="P418" s="2"/>
      <c r="Q418" s="2"/>
      <c r="R418" s="2"/>
      <c r="S418" s="338"/>
    </row>
    <row r="419" spans="10:19" ht="12">
      <c r="J419" s="337"/>
      <c r="K419" s="2"/>
      <c r="L419" s="2"/>
      <c r="M419" s="2"/>
      <c r="N419" s="2"/>
      <c r="O419" s="2"/>
      <c r="P419" s="2"/>
      <c r="Q419" s="2"/>
      <c r="R419" s="2"/>
      <c r="S419" s="338"/>
    </row>
    <row r="420" spans="10:19" ht="12">
      <c r="J420" s="337"/>
      <c r="K420" s="2"/>
      <c r="L420" s="2"/>
      <c r="M420" s="2"/>
      <c r="N420" s="2"/>
      <c r="O420" s="2"/>
      <c r="P420" s="2"/>
      <c r="Q420" s="2"/>
      <c r="R420" s="2"/>
      <c r="S420" s="338"/>
    </row>
    <row r="421" spans="10:19" ht="12">
      <c r="J421" s="337"/>
      <c r="K421" s="2"/>
      <c r="L421" s="2"/>
      <c r="M421" s="2"/>
      <c r="N421" s="2"/>
      <c r="O421" s="2"/>
      <c r="P421" s="2"/>
      <c r="Q421" s="2"/>
      <c r="R421" s="2"/>
      <c r="S421" s="338"/>
    </row>
    <row r="422" spans="10:19" ht="12">
      <c r="J422" s="337"/>
      <c r="K422" s="2"/>
      <c r="L422" s="2"/>
      <c r="M422" s="2"/>
      <c r="N422" s="2"/>
      <c r="O422" s="2"/>
      <c r="P422" s="2"/>
      <c r="Q422" s="2"/>
      <c r="R422" s="2"/>
      <c r="S422" s="338"/>
    </row>
    <row r="423" spans="10:19" ht="12">
      <c r="J423" s="337"/>
      <c r="K423" s="2"/>
      <c r="L423" s="2"/>
      <c r="M423" s="2"/>
      <c r="N423" s="2"/>
      <c r="O423" s="2"/>
      <c r="P423" s="2"/>
      <c r="Q423" s="2"/>
      <c r="R423" s="2"/>
      <c r="S423" s="338"/>
    </row>
    <row r="424" spans="10:19" ht="12">
      <c r="J424" s="337"/>
      <c r="K424" s="2"/>
      <c r="L424" s="2"/>
      <c r="M424" s="2"/>
      <c r="N424" s="2"/>
      <c r="O424" s="2"/>
      <c r="P424" s="2"/>
      <c r="Q424" s="2"/>
      <c r="R424" s="2"/>
      <c r="S424" s="338"/>
    </row>
    <row r="425" spans="10:19" ht="12">
      <c r="J425" s="337"/>
      <c r="K425" s="2"/>
      <c r="L425" s="2"/>
      <c r="M425" s="2"/>
      <c r="N425" s="2"/>
      <c r="O425" s="2"/>
      <c r="P425" s="2"/>
      <c r="Q425" s="2"/>
      <c r="R425" s="2"/>
      <c r="S425" s="338"/>
    </row>
    <row r="426" spans="10:19" ht="12">
      <c r="J426" s="337"/>
      <c r="K426" s="2"/>
      <c r="L426" s="2"/>
      <c r="M426" s="2"/>
      <c r="N426" s="2"/>
      <c r="O426" s="2"/>
      <c r="P426" s="2"/>
      <c r="Q426" s="2"/>
      <c r="R426" s="2"/>
      <c r="S426" s="338"/>
    </row>
    <row r="427" spans="10:19" ht="12">
      <c r="J427" s="337"/>
      <c r="K427" s="2"/>
      <c r="L427" s="2"/>
      <c r="M427" s="2"/>
      <c r="N427" s="2"/>
      <c r="O427" s="2"/>
      <c r="P427" s="2"/>
      <c r="Q427" s="2"/>
      <c r="R427" s="2"/>
      <c r="S427" s="338"/>
    </row>
    <row r="428" spans="10:19" ht="12">
      <c r="J428" s="337"/>
      <c r="K428" s="2"/>
      <c r="L428" s="2"/>
      <c r="M428" s="2"/>
      <c r="N428" s="2"/>
      <c r="O428" s="2"/>
      <c r="P428" s="2"/>
      <c r="Q428" s="2"/>
      <c r="R428" s="2"/>
      <c r="S428" s="338"/>
    </row>
    <row r="429" spans="10:19" ht="12">
      <c r="J429" s="337"/>
      <c r="K429" s="2"/>
      <c r="L429" s="2"/>
      <c r="M429" s="2"/>
      <c r="N429" s="2"/>
      <c r="O429" s="2"/>
      <c r="P429" s="2"/>
      <c r="Q429" s="2"/>
      <c r="R429" s="2"/>
      <c r="S429" s="338"/>
    </row>
    <row r="430" spans="10:19" ht="12">
      <c r="J430" s="337"/>
      <c r="K430" s="2"/>
      <c r="L430" s="2"/>
      <c r="M430" s="2"/>
      <c r="N430" s="2"/>
      <c r="O430" s="2"/>
      <c r="P430" s="2"/>
      <c r="Q430" s="2"/>
      <c r="R430" s="2"/>
      <c r="S430" s="338"/>
    </row>
    <row r="431" spans="10:42" ht="12">
      <c r="J431" s="337"/>
      <c r="K431" s="2"/>
      <c r="L431" s="2"/>
      <c r="M431" s="2"/>
      <c r="N431" s="2"/>
      <c r="O431" s="2"/>
      <c r="P431" s="2"/>
      <c r="Q431" s="2"/>
      <c r="R431" s="2"/>
      <c r="S431" s="338"/>
      <c r="AP431" s="429"/>
    </row>
    <row r="432" spans="10:19" ht="12">
      <c r="J432" s="337"/>
      <c r="K432" s="2"/>
      <c r="L432" s="2"/>
      <c r="M432" s="2"/>
      <c r="N432" s="2"/>
      <c r="O432" s="2"/>
      <c r="P432" s="2"/>
      <c r="Q432" s="2"/>
      <c r="R432" s="2"/>
      <c r="S432" s="338"/>
    </row>
    <row r="433" spans="10:19" ht="12">
      <c r="J433" s="337"/>
      <c r="K433" s="2"/>
      <c r="L433" s="2"/>
      <c r="M433" s="2"/>
      <c r="N433" s="2"/>
      <c r="O433" s="2"/>
      <c r="P433" s="2"/>
      <c r="Q433" s="2"/>
      <c r="R433" s="2"/>
      <c r="S433" s="338"/>
    </row>
    <row r="434" spans="10:19" ht="12">
      <c r="J434" s="337"/>
      <c r="K434" s="2"/>
      <c r="L434" s="2"/>
      <c r="M434" s="2"/>
      <c r="N434" s="2"/>
      <c r="O434" s="2"/>
      <c r="P434" s="2"/>
      <c r="Q434" s="2"/>
      <c r="R434" s="2"/>
      <c r="S434" s="338"/>
    </row>
    <row r="435" spans="10:19" ht="12">
      <c r="J435" s="337"/>
      <c r="K435" s="2"/>
      <c r="L435" s="2"/>
      <c r="M435" s="2"/>
      <c r="N435" s="2"/>
      <c r="O435" s="2"/>
      <c r="P435" s="2"/>
      <c r="Q435" s="2"/>
      <c r="R435" s="2"/>
      <c r="S435" s="338"/>
    </row>
    <row r="436" spans="10:19" ht="12">
      <c r="J436" s="337"/>
      <c r="K436" s="2"/>
      <c r="L436" s="2"/>
      <c r="M436" s="2"/>
      <c r="N436" s="2"/>
      <c r="O436" s="2"/>
      <c r="P436" s="2"/>
      <c r="Q436" s="2"/>
      <c r="R436" s="2"/>
      <c r="S436" s="338"/>
    </row>
    <row r="437" spans="10:19" ht="12">
      <c r="J437" s="337"/>
      <c r="K437" s="2"/>
      <c r="L437" s="2"/>
      <c r="M437" s="2"/>
      <c r="N437" s="2"/>
      <c r="O437" s="2"/>
      <c r="P437" s="2"/>
      <c r="Q437" s="2"/>
      <c r="R437" s="2"/>
      <c r="S437" s="338"/>
    </row>
    <row r="438" spans="10:19" ht="12">
      <c r="J438" s="337"/>
      <c r="K438" s="2"/>
      <c r="L438" s="2"/>
      <c r="M438" s="2"/>
      <c r="N438" s="2"/>
      <c r="O438" s="2"/>
      <c r="P438" s="2"/>
      <c r="Q438" s="2"/>
      <c r="R438" s="2"/>
      <c r="S438" s="338"/>
    </row>
    <row r="439" spans="10:19" ht="12">
      <c r="J439" s="337"/>
      <c r="K439" s="2"/>
      <c r="L439" s="2"/>
      <c r="M439" s="2"/>
      <c r="N439" s="2"/>
      <c r="O439" s="2"/>
      <c r="P439" s="2"/>
      <c r="Q439" s="2"/>
      <c r="R439" s="2"/>
      <c r="S439" s="338"/>
    </row>
    <row r="440" spans="10:19" ht="12">
      <c r="J440" s="337"/>
      <c r="K440" s="2"/>
      <c r="L440" s="2"/>
      <c r="M440" s="2"/>
      <c r="N440" s="2"/>
      <c r="O440" s="2"/>
      <c r="P440" s="2"/>
      <c r="Q440" s="2"/>
      <c r="R440" s="2"/>
      <c r="S440" s="338"/>
    </row>
    <row r="441" spans="10:19" ht="12">
      <c r="J441" s="337"/>
      <c r="K441" s="2"/>
      <c r="L441" s="2"/>
      <c r="M441" s="2"/>
      <c r="N441" s="2"/>
      <c r="O441" s="2"/>
      <c r="P441" s="2"/>
      <c r="Q441" s="2"/>
      <c r="R441" s="2"/>
      <c r="S441" s="338"/>
    </row>
    <row r="442" spans="10:19" ht="12">
      <c r="J442" s="337"/>
      <c r="K442" s="2"/>
      <c r="L442" s="2"/>
      <c r="M442" s="2"/>
      <c r="N442" s="2"/>
      <c r="O442" s="2"/>
      <c r="P442" s="2"/>
      <c r="Q442" s="2"/>
      <c r="R442" s="2"/>
      <c r="S442" s="338"/>
    </row>
    <row r="443" spans="10:19" ht="12">
      <c r="J443" s="337"/>
      <c r="K443" s="2"/>
      <c r="L443" s="2"/>
      <c r="M443" s="2"/>
      <c r="N443" s="2"/>
      <c r="O443" s="2"/>
      <c r="P443" s="2"/>
      <c r="Q443" s="2"/>
      <c r="R443" s="2"/>
      <c r="S443" s="338"/>
    </row>
    <row r="444" spans="10:19" ht="12">
      <c r="J444" s="337"/>
      <c r="K444" s="2"/>
      <c r="L444" s="2"/>
      <c r="M444" s="2"/>
      <c r="N444" s="2"/>
      <c r="O444" s="2"/>
      <c r="P444" s="2"/>
      <c r="Q444" s="2"/>
      <c r="R444" s="2"/>
      <c r="S444" s="338"/>
    </row>
    <row r="445" spans="10:19" ht="12">
      <c r="J445" s="337"/>
      <c r="K445" s="2"/>
      <c r="L445" s="2"/>
      <c r="M445" s="2"/>
      <c r="N445" s="2"/>
      <c r="O445" s="2"/>
      <c r="P445" s="2"/>
      <c r="Q445" s="2"/>
      <c r="R445" s="2"/>
      <c r="S445" s="338"/>
    </row>
    <row r="446" spans="10:19" ht="12">
      <c r="J446" s="337"/>
      <c r="K446" s="2"/>
      <c r="L446" s="2"/>
      <c r="M446" s="2"/>
      <c r="N446" s="2"/>
      <c r="O446" s="2"/>
      <c r="P446" s="2"/>
      <c r="Q446" s="2"/>
      <c r="R446" s="2"/>
      <c r="S446" s="338"/>
    </row>
    <row r="447" spans="10:19" ht="12">
      <c r="J447" s="337"/>
      <c r="K447" s="2"/>
      <c r="L447" s="2"/>
      <c r="M447" s="2"/>
      <c r="N447" s="2"/>
      <c r="O447" s="2"/>
      <c r="P447" s="2"/>
      <c r="Q447" s="2"/>
      <c r="R447" s="2"/>
      <c r="S447" s="338"/>
    </row>
    <row r="448" spans="10:19" ht="12">
      <c r="J448" s="337"/>
      <c r="K448" s="2"/>
      <c r="L448" s="2"/>
      <c r="M448" s="2"/>
      <c r="N448" s="2"/>
      <c r="O448" s="2"/>
      <c r="P448" s="2"/>
      <c r="Q448" s="2"/>
      <c r="R448" s="2"/>
      <c r="S448" s="338"/>
    </row>
    <row r="449" spans="10:19" ht="12">
      <c r="J449" s="337"/>
      <c r="K449" s="2"/>
      <c r="L449" s="2"/>
      <c r="M449" s="2"/>
      <c r="N449" s="2"/>
      <c r="O449" s="2"/>
      <c r="P449" s="2"/>
      <c r="Q449" s="2"/>
      <c r="R449" s="2"/>
      <c r="S449" s="338"/>
    </row>
    <row r="450" spans="10:19" ht="12">
      <c r="J450" s="337"/>
      <c r="K450" s="2"/>
      <c r="L450" s="2"/>
      <c r="M450" s="2"/>
      <c r="N450" s="2"/>
      <c r="O450" s="2"/>
      <c r="P450" s="2"/>
      <c r="Q450" s="2"/>
      <c r="R450" s="2"/>
      <c r="S450" s="338"/>
    </row>
    <row r="451" spans="10:19" ht="12">
      <c r="J451" s="337"/>
      <c r="K451" s="2"/>
      <c r="L451" s="2"/>
      <c r="M451" s="2"/>
      <c r="N451" s="2"/>
      <c r="O451" s="2"/>
      <c r="P451" s="2"/>
      <c r="Q451" s="2"/>
      <c r="R451" s="2"/>
      <c r="S451" s="338"/>
    </row>
    <row r="452" spans="10:19" ht="12">
      <c r="J452" s="337"/>
      <c r="K452" s="2"/>
      <c r="L452" s="2"/>
      <c r="M452" s="2"/>
      <c r="N452" s="2"/>
      <c r="O452" s="2"/>
      <c r="P452" s="2"/>
      <c r="Q452" s="2"/>
      <c r="R452" s="2"/>
      <c r="S452" s="338"/>
    </row>
    <row r="453" spans="10:19" ht="12">
      <c r="J453" s="337"/>
      <c r="K453" s="2"/>
      <c r="L453" s="2"/>
      <c r="M453" s="2"/>
      <c r="N453" s="2"/>
      <c r="O453" s="2"/>
      <c r="P453" s="2"/>
      <c r="Q453" s="2"/>
      <c r="R453" s="2"/>
      <c r="S453" s="338"/>
    </row>
    <row r="454" spans="10:19" ht="12">
      <c r="J454" s="337"/>
      <c r="K454" s="2"/>
      <c r="L454" s="2"/>
      <c r="M454" s="2"/>
      <c r="N454" s="2"/>
      <c r="O454" s="2"/>
      <c r="P454" s="2"/>
      <c r="Q454" s="2"/>
      <c r="R454" s="2"/>
      <c r="S454" s="338"/>
    </row>
    <row r="455" spans="10:19" ht="12">
      <c r="J455" s="337"/>
      <c r="K455" s="2"/>
      <c r="L455" s="2"/>
      <c r="M455" s="2"/>
      <c r="N455" s="2"/>
      <c r="O455" s="2"/>
      <c r="P455" s="2"/>
      <c r="Q455" s="2"/>
      <c r="R455" s="2"/>
      <c r="S455" s="338"/>
    </row>
    <row r="456" spans="10:19" ht="12">
      <c r="J456" s="337"/>
      <c r="K456" s="2"/>
      <c r="L456" s="2"/>
      <c r="M456" s="2"/>
      <c r="N456" s="2"/>
      <c r="O456" s="2"/>
      <c r="P456" s="2"/>
      <c r="Q456" s="2"/>
      <c r="R456" s="2"/>
      <c r="S456" s="338"/>
    </row>
    <row r="457" spans="10:19" ht="12">
      <c r="J457" s="337"/>
      <c r="K457" s="2"/>
      <c r="L457" s="2"/>
      <c r="M457" s="2"/>
      <c r="N457" s="2"/>
      <c r="O457" s="2"/>
      <c r="P457" s="2"/>
      <c r="Q457" s="2"/>
      <c r="R457" s="2"/>
      <c r="S457" s="338"/>
    </row>
    <row r="458" spans="10:19" ht="12">
      <c r="J458" s="337"/>
      <c r="K458" s="2"/>
      <c r="L458" s="2"/>
      <c r="M458" s="2"/>
      <c r="N458" s="2"/>
      <c r="O458" s="2"/>
      <c r="P458" s="2"/>
      <c r="Q458" s="2"/>
      <c r="R458" s="2"/>
      <c r="S458" s="338"/>
    </row>
    <row r="459" spans="10:19" ht="12">
      <c r="J459" s="337"/>
      <c r="K459" s="2"/>
      <c r="L459" s="2"/>
      <c r="M459" s="2"/>
      <c r="N459" s="2"/>
      <c r="O459" s="2"/>
      <c r="P459" s="2"/>
      <c r="Q459" s="2"/>
      <c r="R459" s="2"/>
      <c r="S459" s="338"/>
    </row>
    <row r="460" spans="10:19" ht="12">
      <c r="J460" s="337"/>
      <c r="K460" s="2"/>
      <c r="L460" s="2"/>
      <c r="M460" s="2"/>
      <c r="N460" s="2"/>
      <c r="O460" s="2"/>
      <c r="P460" s="2"/>
      <c r="Q460" s="2"/>
      <c r="R460" s="2"/>
      <c r="S460" s="338"/>
    </row>
    <row r="461" spans="10:19" ht="12">
      <c r="J461" s="337"/>
      <c r="K461" s="2"/>
      <c r="L461" s="2"/>
      <c r="M461" s="2"/>
      <c r="N461" s="2"/>
      <c r="O461" s="2"/>
      <c r="P461" s="2"/>
      <c r="Q461" s="2"/>
      <c r="R461" s="2"/>
      <c r="S461" s="338"/>
    </row>
    <row r="462" spans="10:19" ht="12">
      <c r="J462" s="337"/>
      <c r="K462" s="2"/>
      <c r="L462" s="2"/>
      <c r="M462" s="2"/>
      <c r="N462" s="2"/>
      <c r="O462" s="2"/>
      <c r="P462" s="2"/>
      <c r="Q462" s="2"/>
      <c r="R462" s="2"/>
      <c r="S462" s="338"/>
    </row>
    <row r="463" spans="10:19" ht="12">
      <c r="J463" s="337"/>
      <c r="K463" s="2"/>
      <c r="L463" s="2"/>
      <c r="M463" s="2"/>
      <c r="N463" s="2"/>
      <c r="O463" s="2"/>
      <c r="P463" s="2"/>
      <c r="Q463" s="2"/>
      <c r="R463" s="2"/>
      <c r="S463" s="338"/>
    </row>
    <row r="464" spans="10:19" ht="12">
      <c r="J464" s="337"/>
      <c r="K464" s="2"/>
      <c r="L464" s="2"/>
      <c r="M464" s="2"/>
      <c r="N464" s="2"/>
      <c r="O464" s="2"/>
      <c r="P464" s="2"/>
      <c r="Q464" s="2"/>
      <c r="R464" s="2"/>
      <c r="S464" s="338"/>
    </row>
    <row r="465" spans="10:19" ht="12">
      <c r="J465" s="337"/>
      <c r="K465" s="2"/>
      <c r="L465" s="2"/>
      <c r="M465" s="2"/>
      <c r="N465" s="2"/>
      <c r="O465" s="2"/>
      <c r="P465" s="2"/>
      <c r="Q465" s="2"/>
      <c r="R465" s="2"/>
      <c r="S465" s="338"/>
    </row>
    <row r="466" spans="10:19" ht="12">
      <c r="J466" s="337"/>
      <c r="K466" s="2"/>
      <c r="L466" s="2"/>
      <c r="M466" s="2"/>
      <c r="N466" s="2"/>
      <c r="O466" s="2"/>
      <c r="P466" s="2"/>
      <c r="Q466" s="2"/>
      <c r="R466" s="2"/>
      <c r="S466" s="338"/>
    </row>
    <row r="467" spans="10:19" ht="12">
      <c r="J467" s="337"/>
      <c r="K467" s="2"/>
      <c r="L467" s="2"/>
      <c r="M467" s="2"/>
      <c r="N467" s="2"/>
      <c r="O467" s="2"/>
      <c r="P467" s="2"/>
      <c r="Q467" s="2"/>
      <c r="R467" s="2"/>
      <c r="S467" s="338"/>
    </row>
    <row r="468" spans="10:19" ht="12">
      <c r="J468" s="337"/>
      <c r="K468" s="2"/>
      <c r="L468" s="2"/>
      <c r="M468" s="2"/>
      <c r="N468" s="2"/>
      <c r="O468" s="2"/>
      <c r="P468" s="2"/>
      <c r="Q468" s="2"/>
      <c r="R468" s="2"/>
      <c r="S468" s="338"/>
    </row>
    <row r="469" spans="10:19" ht="12">
      <c r="J469" s="337"/>
      <c r="K469" s="2"/>
      <c r="L469" s="2"/>
      <c r="M469" s="2"/>
      <c r="N469" s="2"/>
      <c r="O469" s="2"/>
      <c r="P469" s="2"/>
      <c r="Q469" s="2"/>
      <c r="R469" s="2"/>
      <c r="S469" s="338"/>
    </row>
    <row r="470" spans="10:19" ht="12">
      <c r="J470" s="337"/>
      <c r="K470" s="2"/>
      <c r="L470" s="2"/>
      <c r="M470" s="2"/>
      <c r="N470" s="2"/>
      <c r="O470" s="2"/>
      <c r="P470" s="2"/>
      <c r="Q470" s="2"/>
      <c r="R470" s="2"/>
      <c r="S470" s="338"/>
    </row>
    <row r="471" spans="10:19" ht="12">
      <c r="J471" s="337"/>
      <c r="K471" s="2"/>
      <c r="L471" s="2"/>
      <c r="M471" s="2"/>
      <c r="N471" s="2"/>
      <c r="O471" s="2"/>
      <c r="P471" s="2"/>
      <c r="Q471" s="2"/>
      <c r="R471" s="2"/>
      <c r="S471" s="338"/>
    </row>
    <row r="472" spans="10:19" ht="12">
      <c r="J472" s="337"/>
      <c r="K472" s="2"/>
      <c r="L472" s="2"/>
      <c r="M472" s="2"/>
      <c r="N472" s="2"/>
      <c r="O472" s="2"/>
      <c r="P472" s="2"/>
      <c r="Q472" s="2"/>
      <c r="R472" s="2"/>
      <c r="S472" s="338"/>
    </row>
    <row r="473" spans="10:19" ht="12">
      <c r="J473" s="337"/>
      <c r="K473" s="2"/>
      <c r="L473" s="2"/>
      <c r="M473" s="2"/>
      <c r="N473" s="2"/>
      <c r="O473" s="2"/>
      <c r="P473" s="2"/>
      <c r="Q473" s="2"/>
      <c r="R473" s="2"/>
      <c r="S473" s="338"/>
    </row>
    <row r="474" spans="10:19" ht="12">
      <c r="J474" s="337"/>
      <c r="K474" s="2"/>
      <c r="L474" s="2"/>
      <c r="M474" s="2"/>
      <c r="N474" s="2"/>
      <c r="O474" s="2"/>
      <c r="P474" s="2"/>
      <c r="Q474" s="2"/>
      <c r="R474" s="2"/>
      <c r="S474" s="338"/>
    </row>
    <row r="475" spans="10:19" ht="12">
      <c r="J475" s="337"/>
      <c r="K475" s="2"/>
      <c r="L475" s="2"/>
      <c r="M475" s="2"/>
      <c r="N475" s="2"/>
      <c r="O475" s="2"/>
      <c r="P475" s="2"/>
      <c r="Q475" s="2"/>
      <c r="R475" s="2"/>
      <c r="S475" s="338"/>
    </row>
    <row r="476" spans="10:19" ht="12">
      <c r="J476" s="337"/>
      <c r="K476" s="2"/>
      <c r="L476" s="2"/>
      <c r="M476" s="2"/>
      <c r="N476" s="2"/>
      <c r="O476" s="2"/>
      <c r="P476" s="2"/>
      <c r="Q476" s="2"/>
      <c r="R476" s="2"/>
      <c r="S476" s="338"/>
    </row>
    <row r="477" spans="10:19" ht="12">
      <c r="J477" s="337"/>
      <c r="K477" s="2"/>
      <c r="L477" s="2"/>
      <c r="M477" s="2"/>
      <c r="N477" s="2"/>
      <c r="O477" s="2"/>
      <c r="P477" s="2"/>
      <c r="Q477" s="2"/>
      <c r="R477" s="2"/>
      <c r="S477" s="338"/>
    </row>
    <row r="478" spans="10:19" ht="12">
      <c r="J478" s="337"/>
      <c r="K478" s="2"/>
      <c r="L478" s="2"/>
      <c r="M478" s="2"/>
      <c r="N478" s="2"/>
      <c r="O478" s="2"/>
      <c r="P478" s="2"/>
      <c r="Q478" s="2"/>
      <c r="R478" s="2"/>
      <c r="S478" s="338"/>
    </row>
    <row r="479" spans="10:19" ht="12">
      <c r="J479" s="337"/>
      <c r="K479" s="2"/>
      <c r="L479" s="2"/>
      <c r="M479" s="2"/>
      <c r="N479" s="2"/>
      <c r="O479" s="2"/>
      <c r="P479" s="2"/>
      <c r="Q479" s="2"/>
      <c r="R479" s="2"/>
      <c r="S479" s="338"/>
    </row>
    <row r="480" spans="10:19" ht="12">
      <c r="J480" s="337"/>
      <c r="K480" s="2"/>
      <c r="L480" s="2"/>
      <c r="M480" s="2"/>
      <c r="N480" s="2"/>
      <c r="O480" s="2"/>
      <c r="P480" s="2"/>
      <c r="Q480" s="2"/>
      <c r="R480" s="2"/>
      <c r="S480" s="338"/>
    </row>
    <row r="481" spans="10:19" ht="12">
      <c r="J481" s="337"/>
      <c r="K481" s="2"/>
      <c r="L481" s="2"/>
      <c r="M481" s="2"/>
      <c r="N481" s="2"/>
      <c r="O481" s="2"/>
      <c r="P481" s="2"/>
      <c r="Q481" s="2"/>
      <c r="R481" s="2"/>
      <c r="S481" s="338"/>
    </row>
    <row r="482" spans="10:19" ht="12">
      <c r="J482" s="337"/>
      <c r="K482" s="2"/>
      <c r="L482" s="2"/>
      <c r="M482" s="2"/>
      <c r="N482" s="2"/>
      <c r="O482" s="2"/>
      <c r="P482" s="2"/>
      <c r="Q482" s="2"/>
      <c r="R482" s="2"/>
      <c r="S482" s="338"/>
    </row>
    <row r="483" spans="10:19" ht="12">
      <c r="J483" s="337"/>
      <c r="K483" s="2"/>
      <c r="L483" s="2"/>
      <c r="M483" s="2"/>
      <c r="N483" s="2"/>
      <c r="O483" s="2"/>
      <c r="P483" s="2"/>
      <c r="Q483" s="2"/>
      <c r="R483" s="2"/>
      <c r="S483" s="338"/>
    </row>
    <row r="484" spans="10:19" ht="12">
      <c r="J484" s="337"/>
      <c r="K484" s="2"/>
      <c r="L484" s="2"/>
      <c r="M484" s="2"/>
      <c r="N484" s="2"/>
      <c r="O484" s="2"/>
      <c r="P484" s="2"/>
      <c r="Q484" s="2"/>
      <c r="R484" s="2"/>
      <c r="S484" s="338"/>
    </row>
    <row r="485" spans="10:19" ht="12">
      <c r="J485" s="337"/>
      <c r="K485" s="2"/>
      <c r="L485" s="2"/>
      <c r="M485" s="2"/>
      <c r="N485" s="2"/>
      <c r="O485" s="2"/>
      <c r="P485" s="2"/>
      <c r="Q485" s="2"/>
      <c r="R485" s="2"/>
      <c r="S485" s="338"/>
    </row>
    <row r="486" spans="10:19" ht="12">
      <c r="J486" s="337"/>
      <c r="K486" s="2"/>
      <c r="L486" s="2"/>
      <c r="M486" s="2"/>
      <c r="N486" s="2"/>
      <c r="O486" s="2"/>
      <c r="P486" s="2"/>
      <c r="Q486" s="2"/>
      <c r="R486" s="2"/>
      <c r="S486" s="338"/>
    </row>
    <row r="487" spans="10:19" ht="12">
      <c r="J487" s="337"/>
      <c r="K487" s="2"/>
      <c r="L487" s="2"/>
      <c r="M487" s="2"/>
      <c r="N487" s="2"/>
      <c r="O487" s="2"/>
      <c r="P487" s="2"/>
      <c r="Q487" s="2"/>
      <c r="R487" s="2"/>
      <c r="S487" s="338"/>
    </row>
    <row r="488" spans="10:19" ht="12">
      <c r="J488" s="337"/>
      <c r="K488" s="2"/>
      <c r="L488" s="2"/>
      <c r="M488" s="2"/>
      <c r="N488" s="2"/>
      <c r="O488" s="2"/>
      <c r="P488" s="2"/>
      <c r="Q488" s="2"/>
      <c r="R488" s="2"/>
      <c r="S488" s="338"/>
    </row>
    <row r="489" spans="10:19" ht="12">
      <c r="J489" s="337"/>
      <c r="K489" s="2"/>
      <c r="L489" s="2"/>
      <c r="M489" s="2"/>
      <c r="N489" s="2"/>
      <c r="O489" s="2"/>
      <c r="P489" s="2"/>
      <c r="Q489" s="2"/>
      <c r="R489" s="2"/>
      <c r="S489" s="338"/>
    </row>
    <row r="490" spans="10:19" ht="12">
      <c r="J490" s="337"/>
      <c r="K490" s="2"/>
      <c r="L490" s="2"/>
      <c r="M490" s="2"/>
      <c r="N490" s="2"/>
      <c r="O490" s="2"/>
      <c r="P490" s="2"/>
      <c r="Q490" s="2"/>
      <c r="R490" s="2"/>
      <c r="S490" s="338"/>
    </row>
    <row r="491" spans="10:19" ht="12">
      <c r="J491" s="337"/>
      <c r="K491" s="2"/>
      <c r="L491" s="2"/>
      <c r="M491" s="2"/>
      <c r="N491" s="2"/>
      <c r="O491" s="2"/>
      <c r="P491" s="2"/>
      <c r="Q491" s="2"/>
      <c r="R491" s="2"/>
      <c r="S491" s="338"/>
    </row>
    <row r="492" spans="10:19" ht="12">
      <c r="J492" s="337"/>
      <c r="K492" s="2"/>
      <c r="L492" s="2"/>
      <c r="M492" s="2"/>
      <c r="N492" s="2"/>
      <c r="O492" s="2"/>
      <c r="P492" s="2"/>
      <c r="Q492" s="2"/>
      <c r="R492" s="2"/>
      <c r="S492" s="338"/>
    </row>
    <row r="493" spans="10:19" ht="12">
      <c r="J493" s="337"/>
      <c r="K493" s="2"/>
      <c r="L493" s="2"/>
      <c r="M493" s="2"/>
      <c r="N493" s="2"/>
      <c r="O493" s="2"/>
      <c r="P493" s="2"/>
      <c r="Q493" s="2"/>
      <c r="R493" s="2"/>
      <c r="S493" s="338"/>
    </row>
    <row r="494" spans="10:19" ht="12">
      <c r="J494" s="337"/>
      <c r="K494" s="2"/>
      <c r="L494" s="2"/>
      <c r="M494" s="2"/>
      <c r="N494" s="2"/>
      <c r="O494" s="2"/>
      <c r="P494" s="2"/>
      <c r="Q494" s="2"/>
      <c r="R494" s="2"/>
      <c r="S494" s="338"/>
    </row>
    <row r="495" spans="10:19" ht="12">
      <c r="J495" s="337"/>
      <c r="K495" s="2"/>
      <c r="L495" s="2"/>
      <c r="M495" s="2"/>
      <c r="N495" s="2"/>
      <c r="O495" s="2"/>
      <c r="P495" s="2"/>
      <c r="Q495" s="2"/>
      <c r="R495" s="2"/>
      <c r="S495" s="338"/>
    </row>
    <row r="496" spans="10:19" ht="12">
      <c r="J496" s="337"/>
      <c r="K496" s="2"/>
      <c r="L496" s="2"/>
      <c r="M496" s="2"/>
      <c r="N496" s="2"/>
      <c r="O496" s="2"/>
      <c r="P496" s="2"/>
      <c r="Q496" s="2"/>
      <c r="R496" s="2"/>
      <c r="S496" s="338"/>
    </row>
    <row r="497" spans="10:19" ht="12">
      <c r="J497" s="337"/>
      <c r="K497" s="2"/>
      <c r="L497" s="2"/>
      <c r="M497" s="2"/>
      <c r="N497" s="2"/>
      <c r="O497" s="2"/>
      <c r="P497" s="2"/>
      <c r="Q497" s="2"/>
      <c r="R497" s="2"/>
      <c r="S497" s="338"/>
    </row>
    <row r="498" spans="10:19" ht="12">
      <c r="J498" s="337"/>
      <c r="K498" s="2"/>
      <c r="L498" s="2"/>
      <c r="M498" s="2"/>
      <c r="N498" s="2"/>
      <c r="O498" s="2"/>
      <c r="P498" s="2"/>
      <c r="Q498" s="2"/>
      <c r="R498" s="2"/>
      <c r="S498" s="338"/>
    </row>
    <row r="499" spans="10:19" ht="12">
      <c r="J499" s="337"/>
      <c r="K499" s="2"/>
      <c r="L499" s="2"/>
      <c r="M499" s="2"/>
      <c r="N499" s="2"/>
      <c r="O499" s="2"/>
      <c r="P499" s="2"/>
      <c r="Q499" s="2"/>
      <c r="R499" s="2"/>
      <c r="S499" s="338"/>
    </row>
    <row r="500" spans="10:19" ht="12">
      <c r="J500" s="337"/>
      <c r="K500" s="2"/>
      <c r="L500" s="2"/>
      <c r="M500" s="2"/>
      <c r="N500" s="2"/>
      <c r="O500" s="2"/>
      <c r="P500" s="2"/>
      <c r="Q500" s="2"/>
      <c r="R500" s="2"/>
      <c r="S500" s="338"/>
    </row>
    <row r="501" spans="10:19" ht="12">
      <c r="J501" s="337"/>
      <c r="K501" s="2"/>
      <c r="L501" s="2"/>
      <c r="M501" s="2"/>
      <c r="N501" s="2"/>
      <c r="O501" s="2"/>
      <c r="P501" s="2"/>
      <c r="Q501" s="2"/>
      <c r="R501" s="2"/>
      <c r="S501" s="338"/>
    </row>
    <row r="502" spans="10:19" ht="12">
      <c r="J502" s="337"/>
      <c r="K502" s="2"/>
      <c r="L502" s="2"/>
      <c r="M502" s="2"/>
      <c r="N502" s="2"/>
      <c r="O502" s="2"/>
      <c r="P502" s="2"/>
      <c r="Q502" s="2"/>
      <c r="R502" s="2"/>
      <c r="S502" s="338"/>
    </row>
    <row r="503" spans="10:19" ht="12">
      <c r="J503" s="337"/>
      <c r="K503" s="2"/>
      <c r="L503" s="2"/>
      <c r="M503" s="2"/>
      <c r="N503" s="2"/>
      <c r="O503" s="2"/>
      <c r="P503" s="2"/>
      <c r="Q503" s="2"/>
      <c r="R503" s="2"/>
      <c r="S503" s="338"/>
    </row>
    <row r="504" spans="10:19" ht="12">
      <c r="J504" s="337"/>
      <c r="K504" s="2"/>
      <c r="L504" s="2"/>
      <c r="M504" s="2"/>
      <c r="N504" s="2"/>
      <c r="O504" s="2"/>
      <c r="P504" s="2"/>
      <c r="Q504" s="2"/>
      <c r="R504" s="2"/>
      <c r="S504" s="338"/>
    </row>
    <row r="505" spans="10:19" ht="12">
      <c r="J505" s="337"/>
      <c r="K505" s="2"/>
      <c r="L505" s="2"/>
      <c r="M505" s="2"/>
      <c r="N505" s="2"/>
      <c r="O505" s="2"/>
      <c r="P505" s="2"/>
      <c r="Q505" s="2"/>
      <c r="R505" s="2"/>
      <c r="S505" s="338"/>
    </row>
    <row r="506" spans="10:19" ht="12">
      <c r="J506" s="337"/>
      <c r="K506" s="2"/>
      <c r="L506" s="2"/>
      <c r="M506" s="2"/>
      <c r="N506" s="2"/>
      <c r="O506" s="2"/>
      <c r="P506" s="2"/>
      <c r="Q506" s="2"/>
      <c r="R506" s="2"/>
      <c r="S506" s="338"/>
    </row>
    <row r="507" spans="10:19" ht="12">
      <c r="J507" s="337"/>
      <c r="K507" s="2"/>
      <c r="L507" s="2"/>
      <c r="M507" s="2"/>
      <c r="N507" s="2"/>
      <c r="O507" s="2"/>
      <c r="P507" s="2"/>
      <c r="Q507" s="2"/>
      <c r="R507" s="2"/>
      <c r="S507" s="338"/>
    </row>
    <row r="508" spans="10:19" ht="12">
      <c r="J508" s="337"/>
      <c r="K508" s="2"/>
      <c r="L508" s="2"/>
      <c r="M508" s="2"/>
      <c r="N508" s="2"/>
      <c r="O508" s="2"/>
      <c r="P508" s="2"/>
      <c r="Q508" s="2"/>
      <c r="R508" s="2"/>
      <c r="S508" s="338"/>
    </row>
    <row r="509" spans="10:19" ht="12">
      <c r="J509" s="337"/>
      <c r="K509" s="2"/>
      <c r="L509" s="2"/>
      <c r="M509" s="2"/>
      <c r="N509" s="2"/>
      <c r="O509" s="2"/>
      <c r="P509" s="2"/>
      <c r="Q509" s="2"/>
      <c r="R509" s="2"/>
      <c r="S509" s="338"/>
    </row>
    <row r="510" spans="10:19" ht="12">
      <c r="J510" s="337"/>
      <c r="K510" s="2"/>
      <c r="L510" s="2"/>
      <c r="M510" s="2"/>
      <c r="N510" s="2"/>
      <c r="O510" s="2"/>
      <c r="P510" s="2"/>
      <c r="Q510" s="2"/>
      <c r="R510" s="2"/>
      <c r="S510" s="338"/>
    </row>
    <row r="511" spans="10:19" ht="12">
      <c r="J511" s="337"/>
      <c r="K511" s="2"/>
      <c r="L511" s="2"/>
      <c r="M511" s="2"/>
      <c r="N511" s="2"/>
      <c r="O511" s="2"/>
      <c r="P511" s="2"/>
      <c r="Q511" s="2"/>
      <c r="R511" s="2"/>
      <c r="S511" s="338"/>
    </row>
    <row r="512" spans="10:19" ht="12">
      <c r="J512" s="337"/>
      <c r="K512" s="2"/>
      <c r="L512" s="2"/>
      <c r="M512" s="2"/>
      <c r="N512" s="2"/>
      <c r="O512" s="2"/>
      <c r="P512" s="2"/>
      <c r="Q512" s="2"/>
      <c r="R512" s="2"/>
      <c r="S512" s="338"/>
    </row>
    <row r="513" spans="10:19" ht="12">
      <c r="J513" s="337"/>
      <c r="K513" s="2"/>
      <c r="L513" s="2"/>
      <c r="M513" s="2"/>
      <c r="N513" s="2"/>
      <c r="O513" s="2"/>
      <c r="P513" s="2"/>
      <c r="Q513" s="2"/>
      <c r="R513" s="2"/>
      <c r="S513" s="338"/>
    </row>
    <row r="514" spans="10:19" ht="12">
      <c r="J514" s="337"/>
      <c r="K514" s="2"/>
      <c r="L514" s="2"/>
      <c r="M514" s="2"/>
      <c r="N514" s="2"/>
      <c r="O514" s="2"/>
      <c r="P514" s="2"/>
      <c r="Q514" s="2"/>
      <c r="R514" s="2"/>
      <c r="S514" s="338"/>
    </row>
    <row r="515" spans="10:19" ht="12">
      <c r="J515" s="337"/>
      <c r="K515" s="2"/>
      <c r="L515" s="2"/>
      <c r="M515" s="2"/>
      <c r="N515" s="2"/>
      <c r="O515" s="2"/>
      <c r="P515" s="2"/>
      <c r="Q515" s="2"/>
      <c r="R515" s="2"/>
      <c r="S515" s="338"/>
    </row>
    <row r="516" spans="10:19" ht="12">
      <c r="J516" s="337"/>
      <c r="K516" s="2"/>
      <c r="L516" s="2"/>
      <c r="M516" s="2"/>
      <c r="N516" s="2"/>
      <c r="O516" s="2"/>
      <c r="P516" s="2"/>
      <c r="Q516" s="2"/>
      <c r="R516" s="2"/>
      <c r="S516" s="338"/>
    </row>
    <row r="517" spans="10:19" ht="12">
      <c r="J517" s="337"/>
      <c r="K517" s="2"/>
      <c r="L517" s="2"/>
      <c r="M517" s="2"/>
      <c r="N517" s="2"/>
      <c r="O517" s="2"/>
      <c r="P517" s="2"/>
      <c r="Q517" s="2"/>
      <c r="R517" s="2"/>
      <c r="S517" s="338"/>
    </row>
    <row r="518" spans="10:19" ht="12">
      <c r="J518" s="337"/>
      <c r="K518" s="2"/>
      <c r="L518" s="2"/>
      <c r="M518" s="2"/>
      <c r="N518" s="2"/>
      <c r="O518" s="2"/>
      <c r="P518" s="2"/>
      <c r="Q518" s="2"/>
      <c r="R518" s="2"/>
      <c r="S518" s="338"/>
    </row>
    <row r="519" spans="10:19" ht="12">
      <c r="J519" s="337"/>
      <c r="K519" s="2"/>
      <c r="L519" s="2"/>
      <c r="M519" s="2"/>
      <c r="N519" s="2"/>
      <c r="O519" s="2"/>
      <c r="P519" s="2"/>
      <c r="Q519" s="2"/>
      <c r="R519" s="2"/>
      <c r="S519" s="338"/>
    </row>
    <row r="520" spans="10:19" ht="12">
      <c r="J520" s="337"/>
      <c r="K520" s="2"/>
      <c r="L520" s="2"/>
      <c r="M520" s="2"/>
      <c r="N520" s="2"/>
      <c r="O520" s="2"/>
      <c r="P520" s="2"/>
      <c r="Q520" s="2"/>
      <c r="R520" s="2"/>
      <c r="S520" s="338"/>
    </row>
    <row r="521" spans="10:19" ht="12">
      <c r="J521" s="337"/>
      <c r="K521" s="2"/>
      <c r="L521" s="2"/>
      <c r="M521" s="2"/>
      <c r="N521" s="2"/>
      <c r="O521" s="2"/>
      <c r="P521" s="2"/>
      <c r="Q521" s="2"/>
      <c r="R521" s="2"/>
      <c r="S521" s="338"/>
    </row>
    <row r="522" spans="10:19" ht="12">
      <c r="J522" s="337"/>
      <c r="K522" s="2"/>
      <c r="L522" s="2"/>
      <c r="M522" s="2"/>
      <c r="N522" s="2"/>
      <c r="O522" s="2"/>
      <c r="P522" s="2"/>
      <c r="Q522" s="2"/>
      <c r="R522" s="2"/>
      <c r="S522" s="338"/>
    </row>
    <row r="523" spans="10:19" ht="12">
      <c r="J523" s="337"/>
      <c r="K523" s="2"/>
      <c r="L523" s="2"/>
      <c r="M523" s="2"/>
      <c r="N523" s="2"/>
      <c r="O523" s="2"/>
      <c r="P523" s="2"/>
      <c r="Q523" s="2"/>
      <c r="R523" s="2"/>
      <c r="S523" s="338"/>
    </row>
    <row r="524" spans="10:19" ht="12">
      <c r="J524" s="337"/>
      <c r="K524" s="2"/>
      <c r="L524" s="2"/>
      <c r="M524" s="2"/>
      <c r="N524" s="2"/>
      <c r="O524" s="2"/>
      <c r="P524" s="2"/>
      <c r="Q524" s="2"/>
      <c r="R524" s="2"/>
      <c r="S524" s="338"/>
    </row>
    <row r="525" spans="10:19" ht="12">
      <c r="J525" s="337"/>
      <c r="K525" s="2"/>
      <c r="L525" s="2"/>
      <c r="M525" s="2"/>
      <c r="N525" s="2"/>
      <c r="O525" s="2"/>
      <c r="P525" s="2"/>
      <c r="Q525" s="2"/>
      <c r="R525" s="2"/>
      <c r="S525" s="338"/>
    </row>
    <row r="526" spans="10:19" ht="12">
      <c r="J526" s="337"/>
      <c r="K526" s="2"/>
      <c r="L526" s="2"/>
      <c r="M526" s="2"/>
      <c r="N526" s="2"/>
      <c r="O526" s="2"/>
      <c r="P526" s="2"/>
      <c r="Q526" s="2"/>
      <c r="R526" s="2"/>
      <c r="S526" s="338"/>
    </row>
    <row r="527" spans="10:19" ht="12">
      <c r="J527" s="337"/>
      <c r="K527" s="2"/>
      <c r="L527" s="2"/>
      <c r="M527" s="2"/>
      <c r="N527" s="2"/>
      <c r="O527" s="2"/>
      <c r="P527" s="2"/>
      <c r="Q527" s="2"/>
      <c r="R527" s="2"/>
      <c r="S527" s="338"/>
    </row>
    <row r="528" spans="10:19" ht="12">
      <c r="J528" s="337"/>
      <c r="K528" s="2"/>
      <c r="L528" s="2"/>
      <c r="M528" s="2"/>
      <c r="N528" s="2"/>
      <c r="O528" s="2"/>
      <c r="P528" s="2"/>
      <c r="Q528" s="2"/>
      <c r="R528" s="2"/>
      <c r="S528" s="338"/>
    </row>
    <row r="529" spans="10:19" ht="12">
      <c r="J529" s="337"/>
      <c r="K529" s="2"/>
      <c r="L529" s="2"/>
      <c r="M529" s="2"/>
      <c r="N529" s="2"/>
      <c r="O529" s="2"/>
      <c r="P529" s="2"/>
      <c r="Q529" s="2"/>
      <c r="R529" s="2"/>
      <c r="S529" s="338"/>
    </row>
    <row r="530" spans="10:19" ht="12">
      <c r="J530" s="337"/>
      <c r="K530" s="2"/>
      <c r="L530" s="2"/>
      <c r="M530" s="2"/>
      <c r="N530" s="2"/>
      <c r="O530" s="2"/>
      <c r="P530" s="2"/>
      <c r="Q530" s="2"/>
      <c r="R530" s="2"/>
      <c r="S530" s="338"/>
    </row>
    <row r="531" spans="10:19" ht="12">
      <c r="J531" s="337"/>
      <c r="K531" s="2"/>
      <c r="L531" s="2"/>
      <c r="M531" s="2"/>
      <c r="N531" s="2"/>
      <c r="O531" s="2"/>
      <c r="P531" s="2"/>
      <c r="Q531" s="2"/>
      <c r="R531" s="2"/>
      <c r="S531" s="338"/>
    </row>
    <row r="532" spans="10:19" ht="12">
      <c r="J532" s="337"/>
      <c r="K532" s="2"/>
      <c r="L532" s="2"/>
      <c r="M532" s="2"/>
      <c r="N532" s="2"/>
      <c r="O532" s="2"/>
      <c r="P532" s="2"/>
      <c r="Q532" s="2"/>
      <c r="R532" s="2"/>
      <c r="S532" s="338"/>
    </row>
    <row r="533" spans="10:19" ht="12">
      <c r="J533" s="337"/>
      <c r="K533" s="2"/>
      <c r="L533" s="2"/>
      <c r="M533" s="2"/>
      <c r="N533" s="2"/>
      <c r="O533" s="2"/>
      <c r="P533" s="2"/>
      <c r="Q533" s="2"/>
      <c r="R533" s="2"/>
      <c r="S533" s="338"/>
    </row>
    <row r="534" spans="10:19" ht="12">
      <c r="J534" s="337"/>
      <c r="K534" s="2"/>
      <c r="L534" s="2"/>
      <c r="M534" s="2"/>
      <c r="N534" s="2"/>
      <c r="O534" s="2"/>
      <c r="P534" s="2"/>
      <c r="Q534" s="2"/>
      <c r="R534" s="2"/>
      <c r="S534" s="338"/>
    </row>
    <row r="535" spans="10:19" ht="12">
      <c r="J535" s="337"/>
      <c r="K535" s="2"/>
      <c r="L535" s="2"/>
      <c r="M535" s="2"/>
      <c r="N535" s="2"/>
      <c r="O535" s="2"/>
      <c r="P535" s="2"/>
      <c r="Q535" s="2"/>
      <c r="R535" s="2"/>
      <c r="S535" s="338"/>
    </row>
    <row r="536" spans="10:19" ht="12">
      <c r="J536" s="337"/>
      <c r="K536" s="2"/>
      <c r="L536" s="2"/>
      <c r="M536" s="2"/>
      <c r="N536" s="2"/>
      <c r="O536" s="2"/>
      <c r="P536" s="2"/>
      <c r="Q536" s="2"/>
      <c r="R536" s="2"/>
      <c r="S536" s="338"/>
    </row>
    <row r="537" spans="10:19" ht="12">
      <c r="J537" s="337"/>
      <c r="K537" s="2"/>
      <c r="L537" s="2"/>
      <c r="M537" s="2"/>
      <c r="N537" s="2"/>
      <c r="O537" s="2"/>
      <c r="P537" s="2"/>
      <c r="Q537" s="2"/>
      <c r="R537" s="2"/>
      <c r="S537" s="338"/>
    </row>
    <row r="538" spans="10:19" ht="12">
      <c r="J538" s="337"/>
      <c r="K538" s="2"/>
      <c r="L538" s="2"/>
      <c r="M538" s="2"/>
      <c r="N538" s="2"/>
      <c r="O538" s="2"/>
      <c r="P538" s="2"/>
      <c r="Q538" s="2"/>
      <c r="R538" s="2"/>
      <c r="S538" s="338"/>
    </row>
    <row r="539" spans="10:19" ht="12">
      <c r="J539" s="337"/>
      <c r="K539" s="2"/>
      <c r="L539" s="2"/>
      <c r="M539" s="2"/>
      <c r="N539" s="2"/>
      <c r="O539" s="2"/>
      <c r="P539" s="2"/>
      <c r="Q539" s="2"/>
      <c r="R539" s="2"/>
      <c r="S539" s="338"/>
    </row>
    <row r="540" spans="10:19" ht="12">
      <c r="J540" s="337"/>
      <c r="K540" s="2"/>
      <c r="L540" s="2"/>
      <c r="M540" s="2"/>
      <c r="N540" s="2"/>
      <c r="O540" s="2"/>
      <c r="P540" s="2"/>
      <c r="Q540" s="2"/>
      <c r="R540" s="2"/>
      <c r="S540" s="338"/>
    </row>
    <row r="541" spans="10:19" ht="12">
      <c r="J541" s="337"/>
      <c r="K541" s="2"/>
      <c r="L541" s="2"/>
      <c r="M541" s="2"/>
      <c r="N541" s="2"/>
      <c r="O541" s="2"/>
      <c r="P541" s="2"/>
      <c r="Q541" s="2"/>
      <c r="R541" s="2"/>
      <c r="S541" s="338"/>
    </row>
    <row r="542" spans="10:19" ht="12">
      <c r="J542" s="337"/>
      <c r="K542" s="2"/>
      <c r="L542" s="2"/>
      <c r="M542" s="2"/>
      <c r="N542" s="2"/>
      <c r="O542" s="2"/>
      <c r="P542" s="2"/>
      <c r="Q542" s="2"/>
      <c r="R542" s="2"/>
      <c r="S542" s="338"/>
    </row>
    <row r="543" spans="10:19" ht="12">
      <c r="J543" s="337"/>
      <c r="K543" s="2"/>
      <c r="L543" s="2"/>
      <c r="M543" s="2"/>
      <c r="N543" s="2"/>
      <c r="O543" s="2"/>
      <c r="P543" s="2"/>
      <c r="Q543" s="2"/>
      <c r="R543" s="2"/>
      <c r="S543" s="338"/>
    </row>
    <row r="544" spans="10:19" ht="12">
      <c r="J544" s="337"/>
      <c r="K544" s="2"/>
      <c r="L544" s="2"/>
      <c r="M544" s="2"/>
      <c r="N544" s="2"/>
      <c r="O544" s="2"/>
      <c r="P544" s="2"/>
      <c r="Q544" s="2"/>
      <c r="R544" s="2"/>
      <c r="S544" s="338"/>
    </row>
    <row r="545" spans="10:19" ht="12">
      <c r="J545" s="337"/>
      <c r="K545" s="2"/>
      <c r="L545" s="2"/>
      <c r="M545" s="2"/>
      <c r="N545" s="2"/>
      <c r="O545" s="2"/>
      <c r="P545" s="2"/>
      <c r="Q545" s="2"/>
      <c r="R545" s="2"/>
      <c r="S545" s="338"/>
    </row>
    <row r="546" spans="10:19" ht="12">
      <c r="J546" s="337"/>
      <c r="K546" s="2"/>
      <c r="L546" s="2"/>
      <c r="M546" s="2"/>
      <c r="N546" s="2"/>
      <c r="O546" s="2"/>
      <c r="P546" s="2"/>
      <c r="Q546" s="2"/>
      <c r="R546" s="2"/>
      <c r="S546" s="338"/>
    </row>
    <row r="547" spans="10:19" ht="12">
      <c r="J547" s="337"/>
      <c r="K547" s="2"/>
      <c r="L547" s="2"/>
      <c r="M547" s="2"/>
      <c r="N547" s="2"/>
      <c r="O547" s="2"/>
      <c r="P547" s="2"/>
      <c r="Q547" s="2"/>
      <c r="R547" s="2"/>
      <c r="S547" s="338"/>
    </row>
    <row r="548" spans="10:19" ht="12">
      <c r="J548" s="337"/>
      <c r="K548" s="2"/>
      <c r="L548" s="2"/>
      <c r="M548" s="2"/>
      <c r="N548" s="2"/>
      <c r="O548" s="2"/>
      <c r="P548" s="2"/>
      <c r="Q548" s="2"/>
      <c r="R548" s="2"/>
      <c r="S548" s="338"/>
    </row>
    <row r="549" spans="10:19" ht="12">
      <c r="J549" s="337"/>
      <c r="K549" s="2"/>
      <c r="L549" s="2"/>
      <c r="M549" s="2"/>
      <c r="N549" s="2"/>
      <c r="O549" s="2"/>
      <c r="P549" s="2"/>
      <c r="Q549" s="2"/>
      <c r="R549" s="2"/>
      <c r="S549" s="338"/>
    </row>
    <row r="550" spans="10:19" ht="12">
      <c r="J550" s="337"/>
      <c r="K550" s="2"/>
      <c r="L550" s="2"/>
      <c r="M550" s="2"/>
      <c r="N550" s="2"/>
      <c r="O550" s="2"/>
      <c r="P550" s="2"/>
      <c r="Q550" s="2"/>
      <c r="R550" s="2"/>
      <c r="S550" s="338"/>
    </row>
    <row r="551" spans="10:19" ht="12">
      <c r="J551" s="337"/>
      <c r="K551" s="2"/>
      <c r="L551" s="2"/>
      <c r="M551" s="2"/>
      <c r="N551" s="2"/>
      <c r="O551" s="2"/>
      <c r="P551" s="2"/>
      <c r="Q551" s="2"/>
      <c r="R551" s="2"/>
      <c r="S551" s="338"/>
    </row>
    <row r="552" spans="10:19" ht="12">
      <c r="J552" s="337"/>
      <c r="K552" s="2"/>
      <c r="L552" s="2"/>
      <c r="M552" s="2"/>
      <c r="N552" s="2"/>
      <c r="O552" s="2"/>
      <c r="P552" s="2"/>
      <c r="Q552" s="2"/>
      <c r="R552" s="2"/>
      <c r="S552" s="338"/>
    </row>
    <row r="553" spans="10:19" ht="12">
      <c r="J553" s="337"/>
      <c r="K553" s="2"/>
      <c r="L553" s="2"/>
      <c r="M553" s="2"/>
      <c r="N553" s="2"/>
      <c r="O553" s="2"/>
      <c r="P553" s="2"/>
      <c r="Q553" s="2"/>
      <c r="R553" s="2"/>
      <c r="S553" s="338"/>
    </row>
    <row r="554" spans="10:19" ht="12">
      <c r="J554" s="337"/>
      <c r="K554" s="2"/>
      <c r="L554" s="2"/>
      <c r="M554" s="2"/>
      <c r="N554" s="2"/>
      <c r="O554" s="2"/>
      <c r="P554" s="2"/>
      <c r="Q554" s="2"/>
      <c r="R554" s="2"/>
      <c r="S554" s="338"/>
    </row>
    <row r="555" spans="10:19" ht="12">
      <c r="J555" s="337"/>
      <c r="K555" s="2"/>
      <c r="L555" s="2"/>
      <c r="M555" s="2"/>
      <c r="N555" s="2"/>
      <c r="O555" s="2"/>
      <c r="P555" s="2"/>
      <c r="Q555" s="2"/>
      <c r="R555" s="2"/>
      <c r="S555" s="338"/>
    </row>
    <row r="556" spans="10:19" ht="12">
      <c r="J556" s="337"/>
      <c r="K556" s="2"/>
      <c r="L556" s="2"/>
      <c r="M556" s="2"/>
      <c r="N556" s="2"/>
      <c r="O556" s="2"/>
      <c r="P556" s="2"/>
      <c r="Q556" s="2"/>
      <c r="R556" s="2"/>
      <c r="S556" s="338"/>
    </row>
    <row r="557" spans="10:19" ht="12">
      <c r="J557" s="337"/>
      <c r="K557" s="2"/>
      <c r="L557" s="2"/>
      <c r="M557" s="2"/>
      <c r="N557" s="2"/>
      <c r="O557" s="2"/>
      <c r="P557" s="2"/>
      <c r="Q557" s="2"/>
      <c r="R557" s="2"/>
      <c r="S557" s="338"/>
    </row>
    <row r="558" spans="10:19" ht="12">
      <c r="J558" s="337"/>
      <c r="K558" s="2"/>
      <c r="L558" s="2"/>
      <c r="M558" s="2"/>
      <c r="N558" s="2"/>
      <c r="O558" s="2"/>
      <c r="P558" s="2"/>
      <c r="Q558" s="2"/>
      <c r="R558" s="2"/>
      <c r="S558" s="338"/>
    </row>
    <row r="559" spans="10:19" ht="12">
      <c r="J559" s="337"/>
      <c r="K559" s="2"/>
      <c r="L559" s="2"/>
      <c r="M559" s="2"/>
      <c r="N559" s="2"/>
      <c r="O559" s="2"/>
      <c r="P559" s="2"/>
      <c r="Q559" s="2"/>
      <c r="R559" s="2"/>
      <c r="S559" s="338"/>
    </row>
    <row r="560" spans="10:19" ht="12">
      <c r="J560" s="337"/>
      <c r="K560" s="2"/>
      <c r="L560" s="2"/>
      <c r="M560" s="2"/>
      <c r="N560" s="2"/>
      <c r="O560" s="2"/>
      <c r="P560" s="2"/>
      <c r="Q560" s="2"/>
      <c r="R560" s="2"/>
      <c r="S560" s="338"/>
    </row>
    <row r="561" spans="10:19" ht="12">
      <c r="J561" s="337"/>
      <c r="K561" s="2"/>
      <c r="L561" s="2"/>
      <c r="M561" s="2"/>
      <c r="N561" s="2"/>
      <c r="O561" s="2"/>
      <c r="P561" s="2"/>
      <c r="Q561" s="2"/>
      <c r="R561" s="2"/>
      <c r="S561" s="338"/>
    </row>
    <row r="562" spans="10:19" ht="12">
      <c r="J562" s="337"/>
      <c r="K562" s="2"/>
      <c r="L562" s="2"/>
      <c r="M562" s="2"/>
      <c r="N562" s="2"/>
      <c r="O562" s="2"/>
      <c r="P562" s="2"/>
      <c r="Q562" s="2"/>
      <c r="R562" s="2"/>
      <c r="S562" s="338"/>
    </row>
    <row r="563" spans="10:19" ht="12">
      <c r="J563" s="337"/>
      <c r="K563" s="2"/>
      <c r="L563" s="2"/>
      <c r="M563" s="2"/>
      <c r="N563" s="2"/>
      <c r="O563" s="2"/>
      <c r="P563" s="2"/>
      <c r="Q563" s="2"/>
      <c r="R563" s="2"/>
      <c r="S563" s="338"/>
    </row>
    <row r="564" spans="10:19" ht="12">
      <c r="J564" s="337"/>
      <c r="K564" s="2"/>
      <c r="L564" s="2"/>
      <c r="M564" s="2"/>
      <c r="N564" s="2"/>
      <c r="O564" s="2"/>
      <c r="P564" s="2"/>
      <c r="Q564" s="2"/>
      <c r="R564" s="2"/>
      <c r="S564" s="338"/>
    </row>
    <row r="565" spans="10:19" ht="12">
      <c r="J565" s="337"/>
      <c r="K565" s="2"/>
      <c r="L565" s="2"/>
      <c r="M565" s="2"/>
      <c r="N565" s="2"/>
      <c r="O565" s="2"/>
      <c r="P565" s="2"/>
      <c r="Q565" s="2"/>
      <c r="R565" s="2"/>
      <c r="S565" s="338"/>
    </row>
    <row r="566" spans="10:19" ht="12">
      <c r="J566" s="337"/>
      <c r="K566" s="2"/>
      <c r="L566" s="2"/>
      <c r="M566" s="2"/>
      <c r="N566" s="2"/>
      <c r="O566" s="2"/>
      <c r="P566" s="2"/>
      <c r="Q566" s="2"/>
      <c r="R566" s="2"/>
      <c r="S566" s="338"/>
    </row>
    <row r="567" spans="10:19" ht="12">
      <c r="J567" s="337"/>
      <c r="K567" s="2"/>
      <c r="L567" s="2"/>
      <c r="M567" s="2"/>
      <c r="N567" s="2"/>
      <c r="O567" s="2"/>
      <c r="P567" s="2"/>
      <c r="Q567" s="2"/>
      <c r="R567" s="2"/>
      <c r="S567" s="338"/>
    </row>
    <row r="568" spans="10:19" ht="12">
      <c r="J568" s="337"/>
      <c r="K568" s="2"/>
      <c r="L568" s="2"/>
      <c r="M568" s="2"/>
      <c r="N568" s="2"/>
      <c r="O568" s="2"/>
      <c r="P568" s="2"/>
      <c r="Q568" s="2"/>
      <c r="R568" s="2"/>
      <c r="S568" s="338"/>
    </row>
    <row r="569" spans="10:19" ht="12">
      <c r="J569" s="337"/>
      <c r="K569" s="2"/>
      <c r="L569" s="2"/>
      <c r="M569" s="2"/>
      <c r="N569" s="2"/>
      <c r="O569" s="2"/>
      <c r="P569" s="2"/>
      <c r="Q569" s="2"/>
      <c r="R569" s="2"/>
      <c r="S569" s="338"/>
    </row>
    <row r="570" spans="10:19" ht="12">
      <c r="J570" s="337"/>
      <c r="K570" s="2"/>
      <c r="L570" s="2"/>
      <c r="M570" s="2"/>
      <c r="N570" s="2"/>
      <c r="O570" s="2"/>
      <c r="P570" s="2"/>
      <c r="Q570" s="2"/>
      <c r="R570" s="2"/>
      <c r="S570" s="338"/>
    </row>
    <row r="571" spans="10:19" ht="12">
      <c r="J571" s="337"/>
      <c r="K571" s="2"/>
      <c r="L571" s="2"/>
      <c r="M571" s="2"/>
      <c r="N571" s="2"/>
      <c r="O571" s="2"/>
      <c r="P571" s="2"/>
      <c r="Q571" s="2"/>
      <c r="R571" s="2"/>
      <c r="S571" s="338"/>
    </row>
    <row r="572" spans="10:19" ht="12">
      <c r="J572" s="337"/>
      <c r="K572" s="2"/>
      <c r="L572" s="2"/>
      <c r="M572" s="2"/>
      <c r="N572" s="2"/>
      <c r="O572" s="2"/>
      <c r="P572" s="2"/>
      <c r="Q572" s="2"/>
      <c r="R572" s="2"/>
      <c r="S572" s="338"/>
    </row>
    <row r="573" spans="10:19" ht="12">
      <c r="J573" s="337"/>
      <c r="K573" s="2"/>
      <c r="L573" s="2"/>
      <c r="M573" s="2"/>
      <c r="N573" s="2"/>
      <c r="O573" s="2"/>
      <c r="P573" s="2"/>
      <c r="Q573" s="2"/>
      <c r="R573" s="2"/>
      <c r="S573" s="338"/>
    </row>
    <row r="574" spans="10:19" ht="12">
      <c r="J574" s="337"/>
      <c r="K574" s="2"/>
      <c r="L574" s="2"/>
      <c r="M574" s="2"/>
      <c r="N574" s="2"/>
      <c r="O574" s="2"/>
      <c r="P574" s="2"/>
      <c r="Q574" s="2"/>
      <c r="R574" s="2"/>
      <c r="S574" s="338"/>
    </row>
    <row r="575" spans="10:19" ht="12">
      <c r="J575" s="337"/>
      <c r="K575" s="2"/>
      <c r="L575" s="2"/>
      <c r="M575" s="2"/>
      <c r="N575" s="2"/>
      <c r="O575" s="2"/>
      <c r="P575" s="2"/>
      <c r="Q575" s="2"/>
      <c r="R575" s="2"/>
      <c r="S575" s="338"/>
    </row>
    <row r="576" spans="10:19" ht="12">
      <c r="J576" s="337"/>
      <c r="K576" s="2"/>
      <c r="L576" s="2"/>
      <c r="M576" s="2"/>
      <c r="N576" s="2"/>
      <c r="O576" s="2"/>
      <c r="P576" s="2"/>
      <c r="Q576" s="2"/>
      <c r="R576" s="2"/>
      <c r="S576" s="338"/>
    </row>
    <row r="577" spans="10:19" ht="12">
      <c r="J577" s="337"/>
      <c r="K577" s="2"/>
      <c r="L577" s="2"/>
      <c r="M577" s="2"/>
      <c r="N577" s="2"/>
      <c r="O577" s="2"/>
      <c r="P577" s="2"/>
      <c r="Q577" s="2"/>
      <c r="R577" s="2"/>
      <c r="S577" s="338"/>
    </row>
    <row r="578" spans="10:19" ht="12">
      <c r="J578" s="337"/>
      <c r="K578" s="2"/>
      <c r="L578" s="2"/>
      <c r="M578" s="2"/>
      <c r="N578" s="2"/>
      <c r="O578" s="2"/>
      <c r="P578" s="2"/>
      <c r="Q578" s="2"/>
      <c r="R578" s="2"/>
      <c r="S578" s="338"/>
    </row>
    <row r="579" spans="10:19" ht="12">
      <c r="J579" s="337"/>
      <c r="K579" s="2"/>
      <c r="L579" s="2"/>
      <c r="M579" s="2"/>
      <c r="N579" s="2"/>
      <c r="O579" s="2"/>
      <c r="P579" s="2"/>
      <c r="Q579" s="2"/>
      <c r="R579" s="2"/>
      <c r="S579" s="338"/>
    </row>
    <row r="580" spans="10:19" ht="12">
      <c r="J580" s="337"/>
      <c r="K580" s="2"/>
      <c r="L580" s="2"/>
      <c r="M580" s="2"/>
      <c r="N580" s="2"/>
      <c r="O580" s="2"/>
      <c r="P580" s="2"/>
      <c r="Q580" s="2"/>
      <c r="R580" s="2"/>
      <c r="S580" s="338"/>
    </row>
    <row r="581" spans="10:19" ht="12">
      <c r="J581" s="337"/>
      <c r="K581" s="2"/>
      <c r="L581" s="2"/>
      <c r="M581" s="2"/>
      <c r="N581" s="2"/>
      <c r="O581" s="2"/>
      <c r="P581" s="2"/>
      <c r="Q581" s="2"/>
      <c r="R581" s="2"/>
      <c r="S581" s="338"/>
    </row>
    <row r="582" spans="10:19" ht="12">
      <c r="J582" s="337"/>
      <c r="K582" s="2"/>
      <c r="L582" s="2"/>
      <c r="M582" s="2"/>
      <c r="N582" s="2"/>
      <c r="O582" s="2"/>
      <c r="P582" s="2"/>
      <c r="Q582" s="2"/>
      <c r="R582" s="2"/>
      <c r="S582" s="338"/>
    </row>
    <row r="583" spans="10:19" ht="12">
      <c r="J583" s="337"/>
      <c r="K583" s="2"/>
      <c r="L583" s="2"/>
      <c r="M583" s="2"/>
      <c r="N583" s="2"/>
      <c r="O583" s="2"/>
      <c r="P583" s="2"/>
      <c r="Q583" s="2"/>
      <c r="R583" s="2"/>
      <c r="S583" s="338"/>
    </row>
    <row r="584" spans="10:19" ht="12">
      <c r="J584" s="337"/>
      <c r="K584" s="2"/>
      <c r="L584" s="2"/>
      <c r="M584" s="2"/>
      <c r="N584" s="2"/>
      <c r="O584" s="2"/>
      <c r="P584" s="2"/>
      <c r="Q584" s="2"/>
      <c r="R584" s="2"/>
      <c r="S584" s="338"/>
    </row>
    <row r="585" spans="10:19" ht="12">
      <c r="J585" s="337"/>
      <c r="K585" s="2"/>
      <c r="L585" s="2"/>
      <c r="M585" s="2"/>
      <c r="N585" s="2"/>
      <c r="O585" s="2"/>
      <c r="P585" s="2"/>
      <c r="Q585" s="2"/>
      <c r="R585" s="2"/>
      <c r="S585" s="338"/>
    </row>
    <row r="586" spans="10:19" ht="12">
      <c r="J586" s="337"/>
      <c r="K586" s="2"/>
      <c r="L586" s="2"/>
      <c r="M586" s="2"/>
      <c r="N586" s="2"/>
      <c r="O586" s="2"/>
      <c r="P586" s="2"/>
      <c r="Q586" s="2"/>
      <c r="R586" s="2"/>
      <c r="S586" s="338"/>
    </row>
    <row r="587" spans="10:19" ht="12">
      <c r="J587" s="337"/>
      <c r="K587" s="2"/>
      <c r="L587" s="2"/>
      <c r="M587" s="2"/>
      <c r="N587" s="2"/>
      <c r="O587" s="2"/>
      <c r="P587" s="2"/>
      <c r="Q587" s="2"/>
      <c r="R587" s="2"/>
      <c r="S587" s="338"/>
    </row>
    <row r="588" spans="10:19" ht="12">
      <c r="J588" s="337"/>
      <c r="K588" s="2"/>
      <c r="L588" s="2"/>
      <c r="M588" s="2"/>
      <c r="N588" s="2"/>
      <c r="O588" s="2"/>
      <c r="P588" s="2"/>
      <c r="Q588" s="2"/>
      <c r="R588" s="2"/>
      <c r="S588" s="338"/>
    </row>
    <row r="589" spans="10:19" ht="12">
      <c r="J589" s="337"/>
      <c r="K589" s="2"/>
      <c r="L589" s="2"/>
      <c r="M589" s="2"/>
      <c r="N589" s="2"/>
      <c r="O589" s="2"/>
      <c r="P589" s="2"/>
      <c r="Q589" s="2"/>
      <c r="R589" s="2"/>
      <c r="S589" s="338"/>
    </row>
    <row r="590" spans="10:19" ht="12">
      <c r="J590" s="337"/>
      <c r="K590" s="2"/>
      <c r="L590" s="2"/>
      <c r="M590" s="2"/>
      <c r="N590" s="2"/>
      <c r="O590" s="2"/>
      <c r="P590" s="2"/>
      <c r="Q590" s="2"/>
      <c r="R590" s="2"/>
      <c r="S590" s="338"/>
    </row>
    <row r="591" spans="10:19" ht="12">
      <c r="J591" s="337"/>
      <c r="K591" s="2"/>
      <c r="L591" s="2"/>
      <c r="M591" s="2"/>
      <c r="N591" s="2"/>
      <c r="O591" s="2"/>
      <c r="P591" s="2"/>
      <c r="Q591" s="2"/>
      <c r="R591" s="2"/>
      <c r="S591" s="338"/>
    </row>
    <row r="592" spans="10:19" ht="12">
      <c r="J592" s="337"/>
      <c r="K592" s="2"/>
      <c r="L592" s="2"/>
      <c r="M592" s="2"/>
      <c r="N592" s="2"/>
      <c r="O592" s="2"/>
      <c r="P592" s="2"/>
      <c r="Q592" s="2"/>
      <c r="R592" s="2"/>
      <c r="S592" s="338"/>
    </row>
    <row r="593" spans="10:19" ht="12">
      <c r="J593" s="337"/>
      <c r="K593" s="2"/>
      <c r="L593" s="2"/>
      <c r="M593" s="2"/>
      <c r="N593" s="2"/>
      <c r="O593" s="2"/>
      <c r="P593" s="2"/>
      <c r="Q593" s="2"/>
      <c r="R593" s="2"/>
      <c r="S593" s="338"/>
    </row>
    <row r="594" spans="10:19" ht="12">
      <c r="J594" s="337"/>
      <c r="K594" s="2"/>
      <c r="L594" s="2"/>
      <c r="M594" s="2"/>
      <c r="N594" s="2"/>
      <c r="O594" s="2"/>
      <c r="P594" s="2"/>
      <c r="Q594" s="2"/>
      <c r="R594" s="2"/>
      <c r="S594" s="338"/>
    </row>
    <row r="595" spans="10:19" ht="12">
      <c r="J595" s="337"/>
      <c r="K595" s="2"/>
      <c r="L595" s="2"/>
      <c r="M595" s="2"/>
      <c r="N595" s="2"/>
      <c r="O595" s="2"/>
      <c r="P595" s="2"/>
      <c r="Q595" s="2"/>
      <c r="R595" s="2"/>
      <c r="S595" s="338"/>
    </row>
    <row r="596" spans="10:19" ht="12">
      <c r="J596" s="337"/>
      <c r="K596" s="2"/>
      <c r="L596" s="2"/>
      <c r="M596" s="2"/>
      <c r="N596" s="2"/>
      <c r="O596" s="2"/>
      <c r="P596" s="2"/>
      <c r="Q596" s="2"/>
      <c r="R596" s="2"/>
      <c r="S596" s="338"/>
    </row>
    <row r="597" spans="10:19" ht="12">
      <c r="J597" s="337"/>
      <c r="K597" s="2"/>
      <c r="L597" s="2"/>
      <c r="M597" s="2"/>
      <c r="N597" s="2"/>
      <c r="O597" s="2"/>
      <c r="P597" s="2"/>
      <c r="Q597" s="2"/>
      <c r="R597" s="2"/>
      <c r="S597" s="338"/>
    </row>
    <row r="598" spans="10:19" ht="12">
      <c r="J598" s="337"/>
      <c r="K598" s="2"/>
      <c r="L598" s="2"/>
      <c r="M598" s="2"/>
      <c r="N598" s="2"/>
      <c r="O598" s="2"/>
      <c r="P598" s="2"/>
      <c r="Q598" s="2"/>
      <c r="R598" s="2"/>
      <c r="S598" s="338"/>
    </row>
    <row r="599" spans="10:19" ht="12">
      <c r="J599" s="337"/>
      <c r="K599" s="2"/>
      <c r="L599" s="2"/>
      <c r="M599" s="2"/>
      <c r="N599" s="2"/>
      <c r="O599" s="2"/>
      <c r="P599" s="2"/>
      <c r="Q599" s="2"/>
      <c r="R599" s="2"/>
      <c r="S599" s="338"/>
    </row>
    <row r="600" spans="10:19" ht="12">
      <c r="J600" s="337"/>
      <c r="K600" s="2"/>
      <c r="L600" s="2"/>
      <c r="M600" s="2"/>
      <c r="N600" s="2"/>
      <c r="O600" s="2"/>
      <c r="P600" s="2"/>
      <c r="Q600" s="2"/>
      <c r="R600" s="2"/>
      <c r="S600" s="338"/>
    </row>
    <row r="601" spans="10:19" ht="12">
      <c r="J601" s="337"/>
      <c r="K601" s="2"/>
      <c r="L601" s="2"/>
      <c r="M601" s="2"/>
      <c r="N601" s="2"/>
      <c r="O601" s="2"/>
      <c r="P601" s="2"/>
      <c r="Q601" s="2"/>
      <c r="R601" s="2"/>
      <c r="S601" s="338"/>
    </row>
    <row r="602" spans="10:19" ht="12">
      <c r="J602" s="337"/>
      <c r="K602" s="2"/>
      <c r="L602" s="2"/>
      <c r="M602" s="2"/>
      <c r="N602" s="2"/>
      <c r="O602" s="2"/>
      <c r="P602" s="2"/>
      <c r="Q602" s="2"/>
      <c r="R602" s="2"/>
      <c r="S602" s="338"/>
    </row>
    <row r="603" spans="10:19" ht="12">
      <c r="J603" s="337"/>
      <c r="K603" s="2"/>
      <c r="L603" s="2"/>
      <c r="M603" s="2"/>
      <c r="N603" s="2"/>
      <c r="O603" s="2"/>
      <c r="P603" s="2"/>
      <c r="Q603" s="2"/>
      <c r="R603" s="2"/>
      <c r="S603" s="338"/>
    </row>
    <row r="604" spans="10:19" ht="12">
      <c r="J604" s="337"/>
      <c r="K604" s="2"/>
      <c r="L604" s="2"/>
      <c r="M604" s="2"/>
      <c r="N604" s="2"/>
      <c r="O604" s="2"/>
      <c r="P604" s="2"/>
      <c r="Q604" s="2"/>
      <c r="R604" s="2"/>
      <c r="S604" s="338"/>
    </row>
    <row r="605" spans="10:19" ht="12">
      <c r="J605" s="337"/>
      <c r="K605" s="2"/>
      <c r="L605" s="2"/>
      <c r="M605" s="2"/>
      <c r="N605" s="2"/>
      <c r="O605" s="2"/>
      <c r="P605" s="2"/>
      <c r="Q605" s="2"/>
      <c r="R605" s="2"/>
      <c r="S605" s="338"/>
    </row>
    <row r="606" spans="10:19" ht="12">
      <c r="J606" s="337"/>
      <c r="K606" s="2"/>
      <c r="L606" s="2"/>
      <c r="M606" s="2"/>
      <c r="N606" s="2"/>
      <c r="O606" s="2"/>
      <c r="P606" s="2"/>
      <c r="Q606" s="2"/>
      <c r="R606" s="2"/>
      <c r="S606" s="338"/>
    </row>
    <row r="607" spans="10:19" ht="12">
      <c r="J607" s="337"/>
      <c r="K607" s="2"/>
      <c r="L607" s="2"/>
      <c r="M607" s="2"/>
      <c r="N607" s="2"/>
      <c r="O607" s="2"/>
      <c r="P607" s="2"/>
      <c r="Q607" s="2"/>
      <c r="R607" s="2"/>
      <c r="S607" s="338"/>
    </row>
    <row r="608" spans="10:19" ht="12">
      <c r="J608" s="337"/>
      <c r="K608" s="2"/>
      <c r="L608" s="2"/>
      <c r="M608" s="2"/>
      <c r="N608" s="2"/>
      <c r="O608" s="2"/>
      <c r="P608" s="2"/>
      <c r="Q608" s="2"/>
      <c r="R608" s="2"/>
      <c r="S608" s="338"/>
    </row>
    <row r="609" spans="10:19" ht="12">
      <c r="J609" s="337"/>
      <c r="K609" s="2"/>
      <c r="L609" s="2"/>
      <c r="M609" s="2"/>
      <c r="N609" s="2"/>
      <c r="O609" s="2"/>
      <c r="P609" s="2"/>
      <c r="Q609" s="2"/>
      <c r="R609" s="2"/>
      <c r="S609" s="338"/>
    </row>
    <row r="610" spans="10:19" ht="12">
      <c r="J610" s="337"/>
      <c r="K610" s="2"/>
      <c r="L610" s="2"/>
      <c r="M610" s="2"/>
      <c r="N610" s="2"/>
      <c r="O610" s="2"/>
      <c r="P610" s="2"/>
      <c r="Q610" s="2"/>
      <c r="R610" s="2"/>
      <c r="S610" s="338"/>
    </row>
    <row r="611" spans="10:19" ht="12">
      <c r="J611" s="337"/>
      <c r="K611" s="2"/>
      <c r="L611" s="2"/>
      <c r="M611" s="2"/>
      <c r="N611" s="2"/>
      <c r="O611" s="2"/>
      <c r="P611" s="2"/>
      <c r="Q611" s="2"/>
      <c r="R611" s="2"/>
      <c r="S611" s="338"/>
    </row>
    <row r="612" spans="10:19" ht="12">
      <c r="J612" s="337"/>
      <c r="K612" s="2"/>
      <c r="L612" s="2"/>
      <c r="M612" s="2"/>
      <c r="N612" s="2"/>
      <c r="O612" s="2"/>
      <c r="P612" s="2"/>
      <c r="Q612" s="2"/>
      <c r="R612" s="2"/>
      <c r="S612" s="338"/>
    </row>
    <row r="613" spans="10:19" ht="12">
      <c r="J613" s="337"/>
      <c r="K613" s="2"/>
      <c r="L613" s="2"/>
      <c r="M613" s="2"/>
      <c r="N613" s="2"/>
      <c r="O613" s="2"/>
      <c r="P613" s="2"/>
      <c r="Q613" s="2"/>
      <c r="R613" s="2"/>
      <c r="S613" s="338"/>
    </row>
    <row r="614" spans="10:19" ht="12">
      <c r="J614" s="337"/>
      <c r="K614" s="2"/>
      <c r="L614" s="2"/>
      <c r="M614" s="2"/>
      <c r="N614" s="2"/>
      <c r="O614" s="2"/>
      <c r="P614" s="2"/>
      <c r="Q614" s="2"/>
      <c r="R614" s="2"/>
      <c r="S614" s="338"/>
    </row>
    <row r="615" spans="10:19" ht="12">
      <c r="J615" s="337"/>
      <c r="K615" s="2"/>
      <c r="L615" s="2"/>
      <c r="M615" s="2"/>
      <c r="N615" s="2"/>
      <c r="O615" s="2"/>
      <c r="P615" s="2"/>
      <c r="Q615" s="2"/>
      <c r="R615" s="2"/>
      <c r="S615" s="338"/>
    </row>
    <row r="616" spans="10:19" ht="12">
      <c r="J616" s="337"/>
      <c r="K616" s="2"/>
      <c r="L616" s="2"/>
      <c r="M616" s="2"/>
      <c r="N616" s="2"/>
      <c r="O616" s="2"/>
      <c r="P616" s="2"/>
      <c r="Q616" s="2"/>
      <c r="R616" s="2"/>
      <c r="S616" s="338"/>
    </row>
    <row r="617" spans="10:19" ht="12">
      <c r="J617" s="337"/>
      <c r="K617" s="2"/>
      <c r="L617" s="2"/>
      <c r="M617" s="2"/>
      <c r="N617" s="2"/>
      <c r="O617" s="2"/>
      <c r="P617" s="2"/>
      <c r="Q617" s="2"/>
      <c r="R617" s="2"/>
      <c r="S617" s="338"/>
    </row>
    <row r="618" spans="10:19" ht="12">
      <c r="J618" s="337"/>
      <c r="K618" s="2"/>
      <c r="L618" s="2"/>
      <c r="M618" s="2"/>
      <c r="N618" s="2"/>
      <c r="O618" s="2"/>
      <c r="P618" s="2"/>
      <c r="Q618" s="2"/>
      <c r="R618" s="2"/>
      <c r="S618" s="338"/>
    </row>
    <row r="619" spans="10:19" ht="12">
      <c r="J619" s="337"/>
      <c r="K619" s="2"/>
      <c r="L619" s="2"/>
      <c r="M619" s="2"/>
      <c r="N619" s="2"/>
      <c r="O619" s="2"/>
      <c r="P619" s="2"/>
      <c r="Q619" s="2"/>
      <c r="R619" s="2"/>
      <c r="S619" s="338"/>
    </row>
    <row r="620" spans="10:19" ht="12">
      <c r="J620" s="337"/>
      <c r="K620" s="2"/>
      <c r="L620" s="2"/>
      <c r="M620" s="2"/>
      <c r="N620" s="2"/>
      <c r="O620" s="2"/>
      <c r="P620" s="2"/>
      <c r="Q620" s="2"/>
      <c r="R620" s="2"/>
      <c r="S620" s="338"/>
    </row>
    <row r="621" spans="10:19" ht="12">
      <c r="J621" s="337"/>
      <c r="K621" s="2"/>
      <c r="L621" s="2"/>
      <c r="M621" s="2"/>
      <c r="N621" s="2"/>
      <c r="O621" s="2"/>
      <c r="P621" s="2"/>
      <c r="Q621" s="2"/>
      <c r="R621" s="2"/>
      <c r="S621" s="338"/>
    </row>
    <row r="622" spans="10:19" ht="12">
      <c r="J622" s="337"/>
      <c r="K622" s="2"/>
      <c r="L622" s="2"/>
      <c r="M622" s="2"/>
      <c r="N622" s="2"/>
      <c r="O622" s="2"/>
      <c r="P622" s="2"/>
      <c r="Q622" s="2"/>
      <c r="R622" s="2"/>
      <c r="S622" s="338"/>
    </row>
    <row r="623" spans="10:19" ht="12">
      <c r="J623" s="337"/>
      <c r="K623" s="2"/>
      <c r="L623" s="2"/>
      <c r="M623" s="2"/>
      <c r="N623" s="2"/>
      <c r="O623" s="2"/>
      <c r="P623" s="2"/>
      <c r="Q623" s="2"/>
      <c r="R623" s="2"/>
      <c r="S623" s="338"/>
    </row>
    <row r="624" spans="10:19" ht="12">
      <c r="J624" s="337"/>
      <c r="K624" s="2"/>
      <c r="L624" s="2"/>
      <c r="M624" s="2"/>
      <c r="N624" s="2"/>
      <c r="O624" s="2"/>
      <c r="P624" s="2"/>
      <c r="Q624" s="2"/>
      <c r="R624" s="2"/>
      <c r="S624" s="338"/>
    </row>
    <row r="625" spans="10:19" ht="12">
      <c r="J625" s="337"/>
      <c r="K625" s="2"/>
      <c r="L625" s="2"/>
      <c r="M625" s="2"/>
      <c r="N625" s="2"/>
      <c r="O625" s="2"/>
      <c r="P625" s="2"/>
      <c r="Q625" s="2"/>
      <c r="R625" s="2"/>
      <c r="S625" s="338"/>
    </row>
    <row r="626" spans="10:19" ht="12">
      <c r="J626" s="337"/>
      <c r="K626" s="2"/>
      <c r="L626" s="2"/>
      <c r="M626" s="2"/>
      <c r="N626" s="2"/>
      <c r="O626" s="2"/>
      <c r="P626" s="2"/>
      <c r="Q626" s="2"/>
      <c r="R626" s="2"/>
      <c r="S626" s="338"/>
    </row>
    <row r="627" spans="10:19" ht="12">
      <c r="J627" s="337"/>
      <c r="K627" s="2"/>
      <c r="L627" s="2"/>
      <c r="M627" s="2"/>
      <c r="N627" s="2"/>
      <c r="O627" s="2"/>
      <c r="P627" s="2"/>
      <c r="Q627" s="2"/>
      <c r="R627" s="2"/>
      <c r="S627" s="338"/>
    </row>
    <row r="628" spans="10:19" ht="12">
      <c r="J628" s="337"/>
      <c r="K628" s="2"/>
      <c r="L628" s="2"/>
      <c r="M628" s="2"/>
      <c r="N628" s="2"/>
      <c r="O628" s="2"/>
      <c r="P628" s="2"/>
      <c r="Q628" s="2"/>
      <c r="R628" s="2"/>
      <c r="S628" s="338"/>
    </row>
    <row r="629" spans="10:19" ht="12">
      <c r="J629" s="337"/>
      <c r="K629" s="2"/>
      <c r="L629" s="2"/>
      <c r="M629" s="2"/>
      <c r="N629" s="2"/>
      <c r="O629" s="2"/>
      <c r="P629" s="2"/>
      <c r="Q629" s="2"/>
      <c r="R629" s="2"/>
      <c r="S629" s="338"/>
    </row>
    <row r="630" spans="10:19" ht="12">
      <c r="J630" s="337"/>
      <c r="K630" s="2"/>
      <c r="L630" s="2"/>
      <c r="M630" s="2"/>
      <c r="N630" s="2"/>
      <c r="O630" s="2"/>
      <c r="P630" s="2"/>
      <c r="Q630" s="2"/>
      <c r="R630" s="2"/>
      <c r="S630" s="338"/>
    </row>
    <row r="631" spans="10:19" ht="12">
      <c r="J631" s="337"/>
      <c r="K631" s="2"/>
      <c r="L631" s="2"/>
      <c r="M631" s="2"/>
      <c r="N631" s="2"/>
      <c r="O631" s="2"/>
      <c r="P631" s="2"/>
      <c r="Q631" s="2"/>
      <c r="R631" s="2"/>
      <c r="S631" s="338"/>
    </row>
    <row r="632" spans="10:19" ht="12">
      <c r="J632" s="337"/>
      <c r="K632" s="2"/>
      <c r="L632" s="2"/>
      <c r="M632" s="2"/>
      <c r="N632" s="2"/>
      <c r="O632" s="2"/>
      <c r="P632" s="2"/>
      <c r="Q632" s="2"/>
      <c r="R632" s="2"/>
      <c r="S632" s="338"/>
    </row>
    <row r="633" spans="10:19" ht="12">
      <c r="J633" s="337"/>
      <c r="K633" s="2"/>
      <c r="L633" s="2"/>
      <c r="M633" s="2"/>
      <c r="N633" s="2"/>
      <c r="O633" s="2"/>
      <c r="P633" s="2"/>
      <c r="Q633" s="2"/>
      <c r="R633" s="2"/>
      <c r="S633" s="338"/>
    </row>
    <row r="634" spans="10:19" ht="12">
      <c r="J634" s="337"/>
      <c r="K634" s="2"/>
      <c r="L634" s="2"/>
      <c r="M634" s="2"/>
      <c r="N634" s="2"/>
      <c r="O634" s="2"/>
      <c r="P634" s="2"/>
      <c r="Q634" s="2"/>
      <c r="R634" s="2"/>
      <c r="S634" s="338"/>
    </row>
    <row r="635" spans="10:19" ht="12">
      <c r="J635" s="337"/>
      <c r="K635" s="2"/>
      <c r="L635" s="2"/>
      <c r="M635" s="2"/>
      <c r="N635" s="2"/>
      <c r="O635" s="2"/>
      <c r="P635" s="2"/>
      <c r="Q635" s="2"/>
      <c r="R635" s="2"/>
      <c r="S635" s="338"/>
    </row>
    <row r="636" spans="10:19" ht="12">
      <c r="J636" s="337"/>
      <c r="K636" s="2"/>
      <c r="L636" s="2"/>
      <c r="M636" s="2"/>
      <c r="N636" s="2"/>
      <c r="O636" s="2"/>
      <c r="P636" s="2"/>
      <c r="Q636" s="2"/>
      <c r="R636" s="2"/>
      <c r="S636" s="338"/>
    </row>
    <row r="637" spans="10:19" ht="12">
      <c r="J637" s="337"/>
      <c r="K637" s="2"/>
      <c r="L637" s="2"/>
      <c r="M637" s="2"/>
      <c r="N637" s="2"/>
      <c r="O637" s="2"/>
      <c r="P637" s="2"/>
      <c r="Q637" s="2"/>
      <c r="R637" s="2"/>
      <c r="S637" s="338"/>
    </row>
    <row r="638" spans="10:19" ht="12">
      <c r="J638" s="337"/>
      <c r="K638" s="2"/>
      <c r="L638" s="2"/>
      <c r="M638" s="2"/>
      <c r="N638" s="2"/>
      <c r="O638" s="2"/>
      <c r="P638" s="2"/>
      <c r="Q638" s="2"/>
      <c r="R638" s="2"/>
      <c r="S638" s="338"/>
    </row>
    <row r="639" spans="10:19" ht="12">
      <c r="J639" s="337"/>
      <c r="K639" s="2"/>
      <c r="L639" s="2"/>
      <c r="M639" s="2"/>
      <c r="N639" s="2"/>
      <c r="O639" s="2"/>
      <c r="P639" s="2"/>
      <c r="Q639" s="2"/>
      <c r="R639" s="2"/>
      <c r="S639" s="338"/>
    </row>
    <row r="640" spans="10:19" ht="12">
      <c r="J640" s="337"/>
      <c r="K640" s="2"/>
      <c r="L640" s="2"/>
      <c r="M640" s="2"/>
      <c r="N640" s="2"/>
      <c r="O640" s="2"/>
      <c r="P640" s="2"/>
      <c r="Q640" s="2"/>
      <c r="R640" s="2"/>
      <c r="S640" s="338"/>
    </row>
    <row r="641" spans="10:19" ht="12">
      <c r="J641" s="337"/>
      <c r="K641" s="2"/>
      <c r="L641" s="2"/>
      <c r="M641" s="2"/>
      <c r="N641" s="2"/>
      <c r="O641" s="2"/>
      <c r="P641" s="2"/>
      <c r="Q641" s="2"/>
      <c r="R641" s="2"/>
      <c r="S641" s="338"/>
    </row>
    <row r="642" spans="10:19" ht="12">
      <c r="J642" s="337"/>
      <c r="K642" s="2"/>
      <c r="L642" s="2"/>
      <c r="M642" s="2"/>
      <c r="N642" s="2"/>
      <c r="O642" s="2"/>
      <c r="P642" s="2"/>
      <c r="Q642" s="2"/>
      <c r="R642" s="2"/>
      <c r="S642" s="338"/>
    </row>
    <row r="643" spans="10:19" ht="12">
      <c r="J643" s="337"/>
      <c r="K643" s="2"/>
      <c r="L643" s="2"/>
      <c r="M643" s="2"/>
      <c r="N643" s="2"/>
      <c r="O643" s="2"/>
      <c r="P643" s="2"/>
      <c r="Q643" s="2"/>
      <c r="R643" s="2"/>
      <c r="S643" s="338"/>
    </row>
    <row r="644" spans="10:19" ht="12">
      <c r="J644" s="337"/>
      <c r="K644" s="2"/>
      <c r="L644" s="2"/>
      <c r="M644" s="2"/>
      <c r="N644" s="2"/>
      <c r="O644" s="2"/>
      <c r="P644" s="2"/>
      <c r="Q644" s="2"/>
      <c r="R644" s="2"/>
      <c r="S644" s="338"/>
    </row>
    <row r="645" spans="10:19" ht="12">
      <c r="J645" s="337"/>
      <c r="K645" s="2"/>
      <c r="L645" s="2"/>
      <c r="M645" s="2"/>
      <c r="N645" s="2"/>
      <c r="O645" s="2"/>
      <c r="P645" s="2"/>
      <c r="Q645" s="2"/>
      <c r="R645" s="2"/>
      <c r="S645" s="338"/>
    </row>
    <row r="646" spans="10:19" ht="12">
      <c r="J646" s="337"/>
      <c r="K646" s="2"/>
      <c r="L646" s="2"/>
      <c r="M646" s="2"/>
      <c r="N646" s="2"/>
      <c r="O646" s="2"/>
      <c r="P646" s="2"/>
      <c r="Q646" s="2"/>
      <c r="R646" s="2"/>
      <c r="S646" s="338"/>
    </row>
    <row r="647" spans="10:19" ht="12">
      <c r="J647" s="337"/>
      <c r="K647" s="2"/>
      <c r="L647" s="2"/>
      <c r="M647" s="2"/>
      <c r="N647" s="2"/>
      <c r="O647" s="2"/>
      <c r="P647" s="2"/>
      <c r="Q647" s="2"/>
      <c r="R647" s="2"/>
      <c r="S647" s="338"/>
    </row>
    <row r="648" spans="10:19" ht="12">
      <c r="J648" s="337"/>
      <c r="K648" s="2"/>
      <c r="L648" s="2"/>
      <c r="M648" s="2"/>
      <c r="N648" s="2"/>
      <c r="O648" s="2"/>
      <c r="P648" s="2"/>
      <c r="Q648" s="2"/>
      <c r="R648" s="2"/>
      <c r="S648" s="338"/>
    </row>
    <row r="649" spans="10:19" ht="12">
      <c r="J649" s="337"/>
      <c r="K649" s="2"/>
      <c r="L649" s="2"/>
      <c r="M649" s="2"/>
      <c r="N649" s="2"/>
      <c r="O649" s="2"/>
      <c r="P649" s="2"/>
      <c r="Q649" s="2"/>
      <c r="R649" s="2"/>
      <c r="S649" s="338"/>
    </row>
    <row r="650" spans="10:19" ht="12">
      <c r="J650" s="337"/>
      <c r="K650" s="2"/>
      <c r="L650" s="2"/>
      <c r="M650" s="2"/>
      <c r="N650" s="2"/>
      <c r="O650" s="2"/>
      <c r="P650" s="2"/>
      <c r="Q650" s="2"/>
      <c r="R650" s="2"/>
      <c r="S650" s="338"/>
    </row>
    <row r="651" spans="10:19" ht="12">
      <c r="J651" s="337"/>
      <c r="K651" s="2"/>
      <c r="L651" s="2"/>
      <c r="M651" s="2"/>
      <c r="N651" s="2"/>
      <c r="O651" s="2"/>
      <c r="P651" s="2"/>
      <c r="Q651" s="2"/>
      <c r="R651" s="2"/>
      <c r="S651" s="338"/>
    </row>
    <row r="652" spans="10:19" ht="12">
      <c r="J652" s="337"/>
      <c r="K652" s="2"/>
      <c r="L652" s="2"/>
      <c r="M652" s="2"/>
      <c r="N652" s="2"/>
      <c r="O652" s="2"/>
      <c r="P652" s="2"/>
      <c r="Q652" s="2"/>
      <c r="R652" s="2"/>
      <c r="S652" s="338"/>
    </row>
    <row r="653" spans="10:19" ht="12">
      <c r="J653" s="337"/>
      <c r="K653" s="2"/>
      <c r="L653" s="2"/>
      <c r="M653" s="2"/>
      <c r="N653" s="2"/>
      <c r="O653" s="2"/>
      <c r="P653" s="2"/>
      <c r="Q653" s="2"/>
      <c r="R653" s="2"/>
      <c r="S653" s="338"/>
    </row>
    <row r="654" spans="10:19" ht="12">
      <c r="J654" s="337"/>
      <c r="K654" s="2"/>
      <c r="L654" s="2"/>
      <c r="M654" s="2"/>
      <c r="N654" s="2"/>
      <c r="O654" s="2"/>
      <c r="P654" s="2"/>
      <c r="Q654" s="2"/>
      <c r="R654" s="2"/>
      <c r="S654" s="338"/>
    </row>
    <row r="655" spans="10:19" ht="12">
      <c r="J655" s="337"/>
      <c r="K655" s="2"/>
      <c r="L655" s="2"/>
      <c r="M655" s="2"/>
      <c r="N655" s="2"/>
      <c r="O655" s="2"/>
      <c r="P655" s="2"/>
      <c r="Q655" s="2"/>
      <c r="R655" s="2"/>
      <c r="S655" s="338"/>
    </row>
    <row r="656" spans="10:19" ht="12">
      <c r="J656" s="337"/>
      <c r="K656" s="2"/>
      <c r="L656" s="2"/>
      <c r="M656" s="2"/>
      <c r="N656" s="2"/>
      <c r="O656" s="2"/>
      <c r="P656" s="2"/>
      <c r="Q656" s="2"/>
      <c r="R656" s="2"/>
      <c r="S656" s="338"/>
    </row>
    <row r="657" spans="10:19" ht="12">
      <c r="J657" s="339"/>
      <c r="K657" s="340"/>
      <c r="L657" s="340"/>
      <c r="M657" s="340"/>
      <c r="N657" s="340"/>
      <c r="O657" s="340"/>
      <c r="P657" s="340"/>
      <c r="Q657" s="340"/>
      <c r="R657" s="340"/>
      <c r="S657" s="341"/>
    </row>
  </sheetData>
  <sheetProtection/>
  <mergeCells count="5">
    <mergeCell ref="AD5:AJ5"/>
    <mergeCell ref="V5:AC5"/>
    <mergeCell ref="E5:F5"/>
    <mergeCell ref="O5:U5"/>
    <mergeCell ref="H5:N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perSize="9" r:id="rId1"/>
  <headerFooter alignWithMargins="0">
    <oddFooter>&amp;CStrona &amp;P</oddFooter>
  </headerFooter>
  <colBreaks count="1" manualBreakCount="1">
    <brk id="21" max="303" man="1"/>
  </colBreaks>
  <ignoredErrors>
    <ignoredError sqref="C346 C343 C349" numberStoredAsText="1"/>
    <ignoredError sqref="AK346 G322 H322:J3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2012-08-17T07:41:50Z</cp:lastPrinted>
  <dcterms:created xsi:type="dcterms:W3CDTF">2010-09-24T07:39:40Z</dcterms:created>
  <dcterms:modified xsi:type="dcterms:W3CDTF">2012-08-17T07:45:03Z</dcterms:modified>
  <cp:category/>
  <cp:version/>
  <cp:contentType/>
  <cp:contentStatus/>
</cp:coreProperties>
</file>