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11640" activeTab="0"/>
  </bookViews>
  <sheets>
    <sheet name="Wykaz przedsięwzięć" sheetId="1" r:id="rId1"/>
  </sheets>
  <definedNames>
    <definedName name="_xlnm.Print_Titles" localSheetId="0">'Wykaz przedsięwzięć'!$A:$F,'Wykaz przedsięwzięć'!$5:$6</definedName>
  </definedNames>
  <calcPr fullCalcOnLoad="1"/>
</workbook>
</file>

<file path=xl/sharedStrings.xml><?xml version="1.0" encoding="utf-8"?>
<sst xmlns="http://schemas.openxmlformats.org/spreadsheetml/2006/main" count="57" uniqueCount="32">
  <si>
    <t>Lp</t>
  </si>
  <si>
    <t>od</t>
  </si>
  <si>
    <t>do</t>
  </si>
  <si>
    <t>Przedsięwzięcia ogółem</t>
  </si>
  <si>
    <t>Nazwa i cel</t>
  </si>
  <si>
    <t>Roz
dział</t>
  </si>
  <si>
    <t>Jednostka odpowiedzialna lub koordynująca</t>
  </si>
  <si>
    <t>Okres realizacji</t>
  </si>
  <si>
    <t>Łączne nakłady finansowe</t>
  </si>
  <si>
    <t xml:space="preserve">Limity wydatków w poszczególnych latach
</t>
  </si>
  <si>
    <t>Limit zobowiązań</t>
  </si>
  <si>
    <t>- wydatki bieżące</t>
  </si>
  <si>
    <t>- wydatki majątkowe</t>
  </si>
  <si>
    <t>1)programy, projekty lub zadania (razem)</t>
  </si>
  <si>
    <t>a) programy, projekty lub zadania związane
 z programami realizowanymi z udziałem
 środków, o których mowa w art. 5 ust. 1 pkt 2 i 3 (razem)</t>
  </si>
  <si>
    <t>60015</t>
  </si>
  <si>
    <t>Miejski Zarząd Dróg i Komunikacji</t>
  </si>
  <si>
    <t>b) programy, projekty lub zadania związane
 z umowami partnerstwa publiczno-prywatnego ( razem)</t>
  </si>
  <si>
    <t>92601</t>
  </si>
  <si>
    <t>c) programy, projekty lub zadania pozostałe
 ( inne niż wymienione w lit. a i b) (razem)</t>
  </si>
  <si>
    <t>Budowa stadionu lekkoatletyczno-piłkarskiego wraz z krytą trybuną przy Miejskim Ośrodku Sportu i Rekreacji w Radomiu ul. Narutowicza 9.
Cel: Poprawa infrastruktury sportowej.</t>
  </si>
  <si>
    <t>Miejski Ośrodek Sportu i Rekreacji</t>
  </si>
  <si>
    <t>Przebudowa ul. Młodzianowskiej na odc. od ul. Ks. Sedlaka do połączenia z projektowaną obwodnicą Południową (obwodnica Śródmiejska).
Cel:Poprawa funkcjonalnođci układu komunikacyjnego m. Radomia.</t>
  </si>
  <si>
    <t>Miejski Ośrodek Pomocy Społecznej</t>
  </si>
  <si>
    <t>3) gwarancje i poręczenia udzielane przez 
jednostki samorządu terytorialnego ( razem)</t>
  </si>
  <si>
    <t>Wykaz przedsięwzięć WPF na lata 2011 - 2039</t>
  </si>
  <si>
    <t>2) umowy, których realizacja w roku budżetowym i wlatach następnych jest niezbędna dla zapewnienia ciągłości działania jednostki i których płatności przypadają w okresie dłuższym niż rok</t>
  </si>
  <si>
    <t>85203
85219</t>
  </si>
  <si>
    <t xml:space="preserve">Rady Miejskiej w Radomiu z dnia …………….. 2011 roku  </t>
  </si>
  <si>
    <t>Monitoring obiektu.
Cel:Ochrona obiektu.</t>
  </si>
  <si>
    <t>Załącznik  do uchwały Nr ……. /2011</t>
  </si>
  <si>
    <t>Budowa przedłużenia ul. Mieszka I od ul. Żółkiewskiego do ul. Witosa - I etap.
Cel:Poprawa funkcjonalnođci układu komunikacyjnego m. Radomia.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</si>
</sst>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  <numFmt numFmtId="169" formatCode="0.0000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medium"/>
      <top style="thin"/>
      <bottom style="hair"/>
    </border>
    <border>
      <left style="thin"/>
      <right style="thin"/>
      <top style="hair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20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2" xfId="0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3" fontId="4" fillId="0" borderId="0" xfId="0" applyNumberFormat="1" applyFont="1" applyAlignment="1">
      <alignment/>
    </xf>
    <xf numFmtId="0" fontId="25" fillId="0" borderId="0" xfId="0" applyFont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2" fontId="4" fillId="0" borderId="17" xfId="0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2" fontId="4" fillId="0" borderId="22" xfId="0" applyNumberFormat="1" applyFont="1" applyBorder="1" applyAlignment="1">
      <alignment horizontal="center" vertical="center" wrapText="1"/>
    </xf>
    <xf numFmtId="2" fontId="4" fillId="0" borderId="23" xfId="0" applyNumberFormat="1" applyFont="1" applyBorder="1" applyAlignment="1">
      <alignment horizontal="center" vertical="center" wrapText="1"/>
    </xf>
    <xf numFmtId="2" fontId="5" fillId="0" borderId="18" xfId="0" applyNumberFormat="1" applyFont="1" applyBorder="1" applyAlignment="1">
      <alignment horizontal="center" vertical="center" wrapText="1"/>
    </xf>
    <xf numFmtId="2" fontId="4" fillId="0" borderId="2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2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33" xfId="0" applyFont="1" applyBorder="1" applyAlignment="1">
      <alignment/>
    </xf>
    <xf numFmtId="49" fontId="3" fillId="0" borderId="14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3" fontId="3" fillId="0" borderId="35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3" fontId="3" fillId="0" borderId="37" xfId="0" applyNumberFormat="1" applyFont="1" applyBorder="1" applyAlignment="1">
      <alignment/>
    </xf>
    <xf numFmtId="0" fontId="7" fillId="0" borderId="38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39" xfId="0" applyFont="1" applyBorder="1" applyAlignment="1">
      <alignment/>
    </xf>
    <xf numFmtId="49" fontId="7" fillId="0" borderId="40" xfId="0" applyNumberFormat="1" applyFont="1" applyBorder="1" applyAlignment="1">
      <alignment/>
    </xf>
    <xf numFmtId="49" fontId="7" fillId="0" borderId="40" xfId="0" applyNumberFormat="1" applyFont="1" applyBorder="1" applyAlignment="1">
      <alignment horizontal="center"/>
    </xf>
    <xf numFmtId="0" fontId="7" fillId="0" borderId="40" xfId="0" applyFont="1" applyBorder="1" applyAlignment="1">
      <alignment/>
    </xf>
    <xf numFmtId="3" fontId="7" fillId="0" borderId="40" xfId="0" applyNumberFormat="1" applyFont="1" applyBorder="1" applyAlignment="1">
      <alignment/>
    </xf>
    <xf numFmtId="3" fontId="7" fillId="0" borderId="41" xfId="0" applyNumberFormat="1" applyFont="1" applyBorder="1" applyAlignment="1">
      <alignment/>
    </xf>
    <xf numFmtId="3" fontId="7" fillId="0" borderId="42" xfId="0" applyNumberFormat="1" applyFont="1" applyBorder="1" applyAlignment="1">
      <alignment/>
    </xf>
    <xf numFmtId="3" fontId="7" fillId="0" borderId="43" xfId="0" applyNumberFormat="1" applyFont="1" applyBorder="1" applyAlignment="1">
      <alignment/>
    </xf>
    <xf numFmtId="3" fontId="7" fillId="0" borderId="44" xfId="0" applyNumberFormat="1" applyFont="1" applyBorder="1" applyAlignment="1">
      <alignment/>
    </xf>
    <xf numFmtId="0" fontId="7" fillId="0" borderId="45" xfId="0" applyFont="1" applyBorder="1" applyAlignment="1">
      <alignment/>
    </xf>
    <xf numFmtId="49" fontId="7" fillId="0" borderId="38" xfId="0" applyNumberFormat="1" applyFont="1" applyBorder="1" applyAlignment="1">
      <alignment/>
    </xf>
    <xf numFmtId="49" fontId="7" fillId="0" borderId="38" xfId="0" applyNumberFormat="1" applyFont="1" applyBorder="1" applyAlignment="1">
      <alignment horizontal="center"/>
    </xf>
    <xf numFmtId="3" fontId="7" fillId="0" borderId="38" xfId="0" applyNumberFormat="1" applyFont="1" applyBorder="1" applyAlignment="1">
      <alignment/>
    </xf>
    <xf numFmtId="3" fontId="7" fillId="0" borderId="46" xfId="0" applyNumberFormat="1" applyFont="1" applyBorder="1" applyAlignment="1">
      <alignment/>
    </xf>
    <xf numFmtId="3" fontId="7" fillId="0" borderId="47" xfId="0" applyNumberFormat="1" applyFont="1" applyBorder="1" applyAlignment="1">
      <alignment/>
    </xf>
    <xf numFmtId="3" fontId="7" fillId="0" borderId="48" xfId="0" applyNumberFormat="1" applyFont="1" applyBorder="1" applyAlignment="1">
      <alignment/>
    </xf>
    <xf numFmtId="3" fontId="7" fillId="0" borderId="49" xfId="0" applyNumberFormat="1" applyFont="1" applyBorder="1" applyAlignment="1">
      <alignment/>
    </xf>
    <xf numFmtId="0" fontId="7" fillId="0" borderId="50" xfId="0" applyFont="1" applyBorder="1" applyAlignment="1">
      <alignment/>
    </xf>
    <xf numFmtId="49" fontId="7" fillId="0" borderId="16" xfId="0" applyNumberFormat="1" applyFont="1" applyBorder="1" applyAlignment="1">
      <alignment/>
    </xf>
    <xf numFmtId="49" fontId="7" fillId="0" borderId="16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/>
    </xf>
    <xf numFmtId="3" fontId="7" fillId="0" borderId="51" xfId="0" applyNumberFormat="1" applyFont="1" applyBorder="1" applyAlignment="1">
      <alignment/>
    </xf>
    <xf numFmtId="3" fontId="7" fillId="0" borderId="52" xfId="0" applyNumberFormat="1" applyFont="1" applyBorder="1" applyAlignment="1">
      <alignment/>
    </xf>
    <xf numFmtId="3" fontId="7" fillId="0" borderId="53" xfId="0" applyNumberFormat="1" applyFont="1" applyBorder="1" applyAlignment="1">
      <alignment/>
    </xf>
    <xf numFmtId="3" fontId="7" fillId="0" borderId="54" xfId="0" applyNumberFormat="1" applyFont="1" applyBorder="1" applyAlignment="1">
      <alignment/>
    </xf>
    <xf numFmtId="49" fontId="7" fillId="0" borderId="14" xfId="0" applyNumberFormat="1" applyFont="1" applyBorder="1" applyAlignment="1">
      <alignment wrapText="1"/>
    </xf>
    <xf numFmtId="49" fontId="3" fillId="0" borderId="14" xfId="0" applyNumberFormat="1" applyFont="1" applyBorder="1" applyAlignment="1">
      <alignment horizontal="center" wrapText="1"/>
    </xf>
    <xf numFmtId="3" fontId="4" fillId="0" borderId="14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0" fontId="5" fillId="0" borderId="45" xfId="0" applyFont="1" applyBorder="1" applyAlignment="1">
      <alignment/>
    </xf>
    <xf numFmtId="49" fontId="5" fillId="0" borderId="38" xfId="0" applyNumberFormat="1" applyFont="1" applyBorder="1" applyAlignment="1">
      <alignment/>
    </xf>
    <xf numFmtId="49" fontId="5" fillId="0" borderId="38" xfId="0" applyNumberFormat="1" applyFont="1" applyBorder="1" applyAlignment="1">
      <alignment horizontal="center"/>
    </xf>
    <xf numFmtId="0" fontId="5" fillId="0" borderId="38" xfId="0" applyFont="1" applyBorder="1" applyAlignment="1">
      <alignment/>
    </xf>
    <xf numFmtId="3" fontId="5" fillId="0" borderId="38" xfId="0" applyNumberFormat="1" applyFont="1" applyBorder="1" applyAlignment="1">
      <alignment/>
    </xf>
    <xf numFmtId="3" fontId="5" fillId="0" borderId="46" xfId="0" applyNumberFormat="1" applyFont="1" applyBorder="1" applyAlignment="1">
      <alignment/>
    </xf>
    <xf numFmtId="3" fontId="5" fillId="0" borderId="47" xfId="0" applyNumberFormat="1" applyFont="1" applyBorder="1" applyAlignment="1">
      <alignment/>
    </xf>
    <xf numFmtId="3" fontId="5" fillId="0" borderId="48" xfId="0" applyNumberFormat="1" applyFont="1" applyBorder="1" applyAlignment="1">
      <alignment/>
    </xf>
    <xf numFmtId="3" fontId="5" fillId="0" borderId="49" xfId="0" applyNumberFormat="1" applyFont="1" applyBorder="1" applyAlignment="1">
      <alignment/>
    </xf>
    <xf numFmtId="0" fontId="5" fillId="0" borderId="50" xfId="0" applyFont="1" applyBorder="1" applyAlignment="1">
      <alignment/>
    </xf>
    <xf numFmtId="49" fontId="5" fillId="0" borderId="16" xfId="0" applyNumberFormat="1" applyFont="1" applyBorder="1" applyAlignment="1">
      <alignment/>
    </xf>
    <xf numFmtId="49" fontId="5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51" xfId="0" applyNumberFormat="1" applyFont="1" applyBorder="1" applyAlignment="1">
      <alignment/>
    </xf>
    <xf numFmtId="3" fontId="5" fillId="0" borderId="52" xfId="0" applyNumberFormat="1" applyFont="1" applyBorder="1" applyAlignment="1">
      <alignment/>
    </xf>
    <xf numFmtId="3" fontId="5" fillId="0" borderId="53" xfId="0" applyNumberFormat="1" applyFont="1" applyBorder="1" applyAlignment="1">
      <alignment/>
    </xf>
    <xf numFmtId="3" fontId="5" fillId="0" borderId="54" xfId="0" applyNumberFormat="1" applyFont="1" applyBorder="1" applyAlignment="1">
      <alignment/>
    </xf>
    <xf numFmtId="49" fontId="5" fillId="0" borderId="14" xfId="0" applyNumberFormat="1" applyFont="1" applyBorder="1" applyAlignment="1">
      <alignment wrapText="1"/>
    </xf>
    <xf numFmtId="49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wrapText="1"/>
    </xf>
    <xf numFmtId="3" fontId="5" fillId="0" borderId="14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35" xfId="0" applyNumberFormat="1" applyFont="1" applyBorder="1" applyAlignment="1">
      <alignment/>
    </xf>
    <xf numFmtId="3" fontId="5" fillId="0" borderId="36" xfId="0" applyNumberFormat="1" applyFont="1" applyBorder="1" applyAlignment="1">
      <alignment/>
    </xf>
    <xf numFmtId="3" fontId="5" fillId="0" borderId="37" xfId="0" applyNumberFormat="1" applyFont="1" applyBorder="1" applyAlignment="1">
      <alignment/>
    </xf>
    <xf numFmtId="0" fontId="4" fillId="0" borderId="45" xfId="0" applyFont="1" applyBorder="1" applyAlignment="1">
      <alignment/>
    </xf>
    <xf numFmtId="49" fontId="4" fillId="0" borderId="38" xfId="0" applyNumberFormat="1" applyFont="1" applyBorder="1" applyAlignment="1">
      <alignment/>
    </xf>
    <xf numFmtId="49" fontId="4" fillId="0" borderId="38" xfId="0" applyNumberFormat="1" applyFont="1" applyBorder="1" applyAlignment="1">
      <alignment horizontal="center"/>
    </xf>
    <xf numFmtId="0" fontId="4" fillId="0" borderId="38" xfId="0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46" xfId="0" applyNumberFormat="1" applyFont="1" applyBorder="1" applyAlignment="1">
      <alignment/>
    </xf>
    <xf numFmtId="3" fontId="4" fillId="0" borderId="47" xfId="0" applyNumberFormat="1" applyFont="1" applyBorder="1" applyAlignment="1">
      <alignment/>
    </xf>
    <xf numFmtId="3" fontId="4" fillId="0" borderId="48" xfId="0" applyNumberFormat="1" applyFont="1" applyBorder="1" applyAlignment="1">
      <alignment/>
    </xf>
    <xf numFmtId="3" fontId="4" fillId="0" borderId="49" xfId="0" applyNumberFormat="1" applyFont="1" applyBorder="1" applyAlignment="1">
      <alignment/>
    </xf>
    <xf numFmtId="0" fontId="4" fillId="0" borderId="50" xfId="0" applyFont="1" applyBorder="1" applyAlignment="1">
      <alignment/>
    </xf>
    <xf numFmtId="49" fontId="4" fillId="0" borderId="16" xfId="0" applyNumberFormat="1" applyFont="1" applyBorder="1" applyAlignment="1">
      <alignment/>
    </xf>
    <xf numFmtId="49" fontId="4" fillId="0" borderId="16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/>
    </xf>
    <xf numFmtId="3" fontId="4" fillId="0" borderId="51" xfId="0" applyNumberFormat="1" applyFont="1" applyBorder="1" applyAlignment="1">
      <alignment/>
    </xf>
    <xf numFmtId="3" fontId="4" fillId="0" borderId="52" xfId="0" applyNumberFormat="1" applyFont="1" applyBorder="1" applyAlignment="1">
      <alignment/>
    </xf>
    <xf numFmtId="3" fontId="4" fillId="0" borderId="53" xfId="0" applyNumberFormat="1" applyFont="1" applyBorder="1" applyAlignment="1">
      <alignment/>
    </xf>
    <xf numFmtId="3" fontId="4" fillId="0" borderId="54" xfId="0" applyNumberFormat="1" applyFont="1" applyBorder="1" applyAlignment="1">
      <alignment/>
    </xf>
    <xf numFmtId="0" fontId="5" fillId="0" borderId="33" xfId="0" applyFont="1" applyBorder="1" applyAlignment="1">
      <alignment/>
    </xf>
    <xf numFmtId="49" fontId="5" fillId="0" borderId="14" xfId="0" applyNumberFormat="1" applyFont="1" applyBorder="1" applyAlignment="1">
      <alignment horizontal="center" wrapText="1"/>
    </xf>
    <xf numFmtId="3" fontId="4" fillId="0" borderId="16" xfId="0" applyNumberFormat="1" applyFont="1" applyFill="1" applyBorder="1" applyAlignment="1">
      <alignment/>
    </xf>
    <xf numFmtId="3" fontId="4" fillId="0" borderId="51" xfId="0" applyNumberFormat="1" applyFont="1" applyFill="1" applyBorder="1" applyAlignment="1">
      <alignment/>
    </xf>
    <xf numFmtId="3" fontId="4" fillId="0" borderId="52" xfId="0" applyNumberFormat="1" applyFont="1" applyFill="1" applyBorder="1" applyAlignment="1">
      <alignment/>
    </xf>
    <xf numFmtId="0" fontId="3" fillId="0" borderId="33" xfId="0" applyFont="1" applyBorder="1" applyAlignment="1">
      <alignment/>
    </xf>
    <xf numFmtId="0" fontId="7" fillId="0" borderId="14" xfId="0" applyFont="1" applyBorder="1" applyAlignment="1">
      <alignment/>
    </xf>
    <xf numFmtId="0" fontId="3" fillId="0" borderId="14" xfId="0" applyFont="1" applyBorder="1" applyAlignment="1">
      <alignment/>
    </xf>
    <xf numFmtId="3" fontId="4" fillId="0" borderId="38" xfId="0" applyNumberFormat="1" applyFont="1" applyFill="1" applyBorder="1" applyAlignment="1">
      <alignment/>
    </xf>
    <xf numFmtId="3" fontId="4" fillId="0" borderId="47" xfId="0" applyNumberFormat="1" applyFont="1" applyFill="1" applyBorder="1" applyAlignment="1">
      <alignment/>
    </xf>
    <xf numFmtId="3" fontId="4" fillId="0" borderId="46" xfId="0" applyNumberFormat="1" applyFont="1" applyFill="1" applyBorder="1" applyAlignment="1">
      <alignment/>
    </xf>
    <xf numFmtId="49" fontId="3" fillId="0" borderId="14" xfId="0" applyNumberFormat="1" applyFont="1" applyBorder="1" applyAlignment="1">
      <alignment wrapText="1"/>
    </xf>
    <xf numFmtId="0" fontId="4" fillId="0" borderId="55" xfId="0" applyFont="1" applyBorder="1" applyAlignment="1">
      <alignment/>
    </xf>
    <xf numFmtId="49" fontId="4" fillId="0" borderId="15" xfId="0" applyNumberFormat="1" applyFont="1" applyBorder="1" applyAlignment="1">
      <alignment/>
    </xf>
    <xf numFmtId="0" fontId="5" fillId="0" borderId="15" xfId="0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56" xfId="0" applyNumberFormat="1" applyFont="1" applyBorder="1" applyAlignment="1">
      <alignment/>
    </xf>
    <xf numFmtId="3" fontId="4" fillId="0" borderId="57" xfId="0" applyNumberFormat="1" applyFont="1" applyBorder="1" applyAlignment="1">
      <alignment/>
    </xf>
    <xf numFmtId="3" fontId="4" fillId="0" borderId="58" xfId="0" applyNumberFormat="1" applyFont="1" applyBorder="1" applyAlignment="1">
      <alignment/>
    </xf>
    <xf numFmtId="3" fontId="4" fillId="0" borderId="59" xfId="0" applyNumberFormat="1" applyFont="1" applyBorder="1" applyAlignment="1">
      <alignment/>
    </xf>
    <xf numFmtId="49" fontId="7" fillId="0" borderId="15" xfId="0" applyNumberFormat="1" applyFont="1" applyBorder="1" applyAlignment="1">
      <alignment wrapText="1"/>
    </xf>
    <xf numFmtId="49" fontId="3" fillId="0" borderId="15" xfId="0" applyNumberFormat="1" applyFont="1" applyBorder="1" applyAlignment="1">
      <alignment horizontal="center" wrapText="1"/>
    </xf>
    <xf numFmtId="3" fontId="4" fillId="0" borderId="60" xfId="0" applyNumberFormat="1" applyFont="1" applyBorder="1" applyAlignment="1">
      <alignment/>
    </xf>
    <xf numFmtId="49" fontId="4" fillId="0" borderId="15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61" xfId="0" applyNumberFormat="1" applyFon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63" xfId="0" applyNumberFormat="1" applyFont="1" applyBorder="1" applyAlignment="1">
      <alignment/>
    </xf>
    <xf numFmtId="3" fontId="5" fillId="0" borderId="61" xfId="0" applyNumberFormat="1" applyFont="1" applyBorder="1" applyAlignment="1">
      <alignment/>
    </xf>
    <xf numFmtId="3" fontId="4" fillId="0" borderId="64" xfId="0" applyNumberFormat="1" applyFont="1" applyBorder="1" applyAlignment="1">
      <alignment/>
    </xf>
    <xf numFmtId="3" fontId="7" fillId="0" borderId="65" xfId="0" applyNumberFormat="1" applyFont="1" applyBorder="1" applyAlignment="1">
      <alignment/>
    </xf>
    <xf numFmtId="3" fontId="7" fillId="0" borderId="62" xfId="0" applyNumberFormat="1" applyFont="1" applyBorder="1" applyAlignment="1">
      <alignment/>
    </xf>
    <xf numFmtId="3" fontId="7" fillId="0" borderId="63" xfId="0" applyNumberFormat="1" applyFont="1" applyBorder="1" applyAlignment="1">
      <alignment/>
    </xf>
    <xf numFmtId="3" fontId="3" fillId="0" borderId="61" xfId="0" applyNumberFormat="1" applyFont="1" applyBorder="1" applyAlignment="1">
      <alignment/>
    </xf>
    <xf numFmtId="3" fontId="5" fillId="0" borderId="62" xfId="0" applyNumberFormat="1" applyFont="1" applyBorder="1" applyAlignment="1">
      <alignment/>
    </xf>
    <xf numFmtId="3" fontId="5" fillId="0" borderId="63" xfId="0" applyNumberFormat="1" applyFont="1" applyBorder="1" applyAlignment="1">
      <alignment/>
    </xf>
    <xf numFmtId="3" fontId="4" fillId="0" borderId="66" xfId="0" applyNumberFormat="1" applyFont="1" applyBorder="1" applyAlignment="1">
      <alignment/>
    </xf>
    <xf numFmtId="3" fontId="4" fillId="0" borderId="67" xfId="0" applyNumberFormat="1" applyFont="1" applyBorder="1" applyAlignment="1">
      <alignment/>
    </xf>
    <xf numFmtId="3" fontId="4" fillId="0" borderId="68" xfId="0" applyNumberFormat="1" applyFont="1" applyBorder="1" applyAlignment="1">
      <alignment/>
    </xf>
    <xf numFmtId="3" fontId="4" fillId="0" borderId="69" xfId="0" applyNumberFormat="1" applyFont="1" applyBorder="1" applyAlignment="1">
      <alignment/>
    </xf>
    <xf numFmtId="3" fontId="4" fillId="0" borderId="70" xfId="0" applyNumberFormat="1" applyFont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5" fillId="0" borderId="71" xfId="0" applyNumberFormat="1" applyFont="1" applyFill="1" applyBorder="1" applyAlignment="1">
      <alignment/>
    </xf>
    <xf numFmtId="3" fontId="5" fillId="0" borderId="34" xfId="0" applyNumberFormat="1" applyFont="1" applyFill="1" applyBorder="1" applyAlignment="1">
      <alignment/>
    </xf>
    <xf numFmtId="3" fontId="5" fillId="0" borderId="35" xfId="0" applyNumberFormat="1" applyFont="1" applyFill="1" applyBorder="1" applyAlignment="1">
      <alignment/>
    </xf>
    <xf numFmtId="0" fontId="4" fillId="0" borderId="25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72" xfId="0" applyNumberFormat="1" applyFont="1" applyBorder="1" applyAlignment="1">
      <alignment/>
    </xf>
    <xf numFmtId="3" fontId="4" fillId="0" borderId="73" xfId="0" applyNumberFormat="1" applyFont="1" applyBorder="1" applyAlignment="1">
      <alignment/>
    </xf>
    <xf numFmtId="3" fontId="5" fillId="0" borderId="74" xfId="0" applyNumberFormat="1" applyFont="1" applyBorder="1" applyAlignment="1">
      <alignment/>
    </xf>
    <xf numFmtId="3" fontId="5" fillId="0" borderId="75" xfId="0" applyNumberFormat="1" applyFont="1" applyBorder="1" applyAlignment="1">
      <alignment/>
    </xf>
    <xf numFmtId="3" fontId="5" fillId="0" borderId="76" xfId="0" applyNumberFormat="1" applyFont="1" applyBorder="1" applyAlignment="1">
      <alignment/>
    </xf>
    <xf numFmtId="3" fontId="5" fillId="0" borderId="77" xfId="0" applyNumberFormat="1" applyFont="1" applyBorder="1" applyAlignment="1">
      <alignment/>
    </xf>
    <xf numFmtId="3" fontId="5" fillId="0" borderId="78" xfId="0" applyNumberFormat="1" applyFont="1" applyFill="1" applyBorder="1" applyAlignment="1">
      <alignment/>
    </xf>
    <xf numFmtId="3" fontId="5" fillId="0" borderId="37" xfId="0" applyNumberFormat="1" applyFont="1" applyFill="1" applyBorder="1" applyAlignment="1">
      <alignment/>
    </xf>
    <xf numFmtId="3" fontId="5" fillId="0" borderId="79" xfId="0" applyNumberFormat="1" applyFont="1" applyBorder="1" applyAlignment="1">
      <alignment/>
    </xf>
    <xf numFmtId="3" fontId="5" fillId="0" borderId="80" xfId="0" applyNumberFormat="1" applyFont="1" applyBorder="1" applyAlignment="1">
      <alignment/>
    </xf>
    <xf numFmtId="3" fontId="5" fillId="0" borderId="81" xfId="0" applyNumberFormat="1" applyFont="1" applyBorder="1" applyAlignment="1">
      <alignment/>
    </xf>
    <xf numFmtId="3" fontId="5" fillId="0" borderId="82" xfId="0" applyNumberFormat="1" applyFont="1" applyBorder="1" applyAlignment="1">
      <alignment/>
    </xf>
    <xf numFmtId="3" fontId="5" fillId="0" borderId="70" xfId="0" applyNumberFormat="1" applyFont="1" applyBorder="1" applyAlignment="1">
      <alignment/>
    </xf>
    <xf numFmtId="3" fontId="5" fillId="0" borderId="83" xfId="0" applyNumberFormat="1" applyFont="1" applyBorder="1" applyAlignment="1">
      <alignment/>
    </xf>
    <xf numFmtId="3" fontId="4" fillId="0" borderId="81" xfId="0" applyNumberFormat="1" applyFont="1" applyBorder="1" applyAlignment="1">
      <alignment/>
    </xf>
    <xf numFmtId="3" fontId="4" fillId="0" borderId="82" xfId="0" applyNumberFormat="1" applyFont="1" applyBorder="1" applyAlignment="1">
      <alignment/>
    </xf>
    <xf numFmtId="3" fontId="4" fillId="0" borderId="79" xfId="0" applyNumberFormat="1" applyFont="1" applyBorder="1" applyAlignment="1">
      <alignment/>
    </xf>
    <xf numFmtId="3" fontId="4" fillId="0" borderId="80" xfId="0" applyNumberFormat="1" applyFont="1" applyBorder="1" applyAlignment="1">
      <alignment/>
    </xf>
    <xf numFmtId="3" fontId="4" fillId="0" borderId="83" xfId="0" applyNumberFormat="1" applyFont="1" applyBorder="1" applyAlignment="1">
      <alignment/>
    </xf>
    <xf numFmtId="2" fontId="4" fillId="0" borderId="18" xfId="0" applyNumberFormat="1" applyFont="1" applyBorder="1" applyAlignment="1">
      <alignment horizontal="center" vertical="center" wrapText="1"/>
    </xf>
    <xf numFmtId="2" fontId="4" fillId="0" borderId="84" xfId="0" applyNumberFormat="1" applyFont="1" applyBorder="1" applyAlignment="1">
      <alignment horizontal="center" vertical="center" wrapText="1"/>
    </xf>
    <xf numFmtId="2" fontId="4" fillId="0" borderId="85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2" fontId="4" fillId="0" borderId="86" xfId="0" applyNumberFormat="1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6"/>
  <sheetViews>
    <sheetView tabSelected="1" zoomScale="125" zoomScaleNormal="125" zoomScaleSheetLayoutView="125" zoomScalePageLayoutView="0" workbookViewId="0" topLeftCell="A1">
      <pane ySplit="6" topLeftCell="BM7" activePane="bottomLeft" state="frozen"/>
      <selection pane="topLeft" activeCell="A1" sqref="A1"/>
      <selection pane="bottomLeft" activeCell="B29" sqref="B29"/>
    </sheetView>
  </sheetViews>
  <sheetFormatPr defaultColWidth="9.140625" defaultRowHeight="12.75"/>
  <cols>
    <col min="1" max="1" width="3.28125" style="2" customWidth="1"/>
    <col min="2" max="2" width="41.140625" style="2" customWidth="1"/>
    <col min="3" max="3" width="5.421875" style="2" customWidth="1"/>
    <col min="4" max="4" width="11.8515625" style="3" customWidth="1"/>
    <col min="5" max="6" width="4.57421875" style="2" customWidth="1"/>
    <col min="7" max="7" width="11.28125" style="2" customWidth="1"/>
    <col min="8" max="9" width="11.421875" style="2" customWidth="1"/>
    <col min="10" max="11" width="10.421875" style="2" customWidth="1"/>
    <col min="12" max="12" width="9.8515625" style="2" customWidth="1"/>
    <col min="13" max="36" width="10.421875" style="2" customWidth="1"/>
    <col min="37" max="37" width="11.421875" style="2" customWidth="1"/>
    <col min="38" max="39" width="11.421875" style="2" bestFit="1" customWidth="1"/>
    <col min="40" max="16384" width="9.140625" style="2" customWidth="1"/>
  </cols>
  <sheetData>
    <row r="1" ht="12">
      <c r="A1" s="22" t="s">
        <v>30</v>
      </c>
    </row>
    <row r="2" ht="12">
      <c r="A2" s="22" t="s">
        <v>28</v>
      </c>
    </row>
    <row r="3" ht="15" customHeight="1">
      <c r="A3" s="1" t="s">
        <v>25</v>
      </c>
    </row>
    <row r="4" ht="12.75" thickBot="1"/>
    <row r="5" spans="1:37" s="35" customFormat="1" ht="59.25" customHeight="1" thickBot="1">
      <c r="A5" s="31" t="s">
        <v>0</v>
      </c>
      <c r="B5" s="32" t="s">
        <v>4</v>
      </c>
      <c r="C5" s="26" t="s">
        <v>5</v>
      </c>
      <c r="D5" s="33" t="s">
        <v>6</v>
      </c>
      <c r="E5" s="206" t="s">
        <v>7</v>
      </c>
      <c r="F5" s="206"/>
      <c r="G5" s="27" t="s">
        <v>8</v>
      </c>
      <c r="H5" s="204" t="s">
        <v>9</v>
      </c>
      <c r="I5" s="206"/>
      <c r="J5" s="206"/>
      <c r="K5" s="206"/>
      <c r="L5" s="206"/>
      <c r="M5" s="207"/>
      <c r="N5" s="203" t="s">
        <v>9</v>
      </c>
      <c r="O5" s="203"/>
      <c r="P5" s="203"/>
      <c r="Q5" s="203"/>
      <c r="R5" s="203"/>
      <c r="S5" s="203"/>
      <c r="T5" s="203"/>
      <c r="U5" s="203" t="s">
        <v>9</v>
      </c>
      <c r="V5" s="203"/>
      <c r="W5" s="203"/>
      <c r="X5" s="203"/>
      <c r="Y5" s="203"/>
      <c r="Z5" s="203"/>
      <c r="AA5" s="203"/>
      <c r="AB5" s="203" t="s">
        <v>9</v>
      </c>
      <c r="AC5" s="203"/>
      <c r="AD5" s="203"/>
      <c r="AE5" s="203"/>
      <c r="AF5" s="203"/>
      <c r="AG5" s="203"/>
      <c r="AH5" s="203"/>
      <c r="AI5" s="204" t="s">
        <v>9</v>
      </c>
      <c r="AJ5" s="205"/>
      <c r="AK5" s="34" t="s">
        <v>10</v>
      </c>
    </row>
    <row r="6" spans="1:37" s="159" customFormat="1" ht="12.75" thickBot="1">
      <c r="A6" s="36"/>
      <c r="B6" s="4"/>
      <c r="C6" s="4"/>
      <c r="D6" s="37"/>
      <c r="E6" s="38" t="s">
        <v>1</v>
      </c>
      <c r="F6" s="38" t="s">
        <v>2</v>
      </c>
      <c r="G6" s="38"/>
      <c r="H6" s="39">
        <v>2011</v>
      </c>
      <c r="I6" s="40">
        <v>2012</v>
      </c>
      <c r="J6" s="40">
        <v>2013</v>
      </c>
      <c r="K6" s="40">
        <v>2014</v>
      </c>
      <c r="L6" s="40">
        <v>2015</v>
      </c>
      <c r="M6" s="41">
        <v>2016</v>
      </c>
      <c r="N6" s="42">
        <v>2017</v>
      </c>
      <c r="O6" s="43">
        <v>2018</v>
      </c>
      <c r="P6" s="43">
        <v>2019</v>
      </c>
      <c r="Q6" s="43">
        <v>2020</v>
      </c>
      <c r="R6" s="43">
        <v>2021</v>
      </c>
      <c r="S6" s="43">
        <v>2022</v>
      </c>
      <c r="T6" s="44">
        <v>2023</v>
      </c>
      <c r="U6" s="42">
        <v>2024</v>
      </c>
      <c r="V6" s="43">
        <v>2025</v>
      </c>
      <c r="W6" s="43">
        <v>2026</v>
      </c>
      <c r="X6" s="43">
        <v>2027</v>
      </c>
      <c r="Y6" s="43">
        <v>2028</v>
      </c>
      <c r="Z6" s="43">
        <v>2029</v>
      </c>
      <c r="AA6" s="44">
        <v>2030</v>
      </c>
      <c r="AB6" s="42">
        <v>2031</v>
      </c>
      <c r="AC6" s="43">
        <v>2032</v>
      </c>
      <c r="AD6" s="43">
        <v>2033</v>
      </c>
      <c r="AE6" s="43">
        <v>2034</v>
      </c>
      <c r="AF6" s="43">
        <v>2035</v>
      </c>
      <c r="AG6" s="43">
        <v>2036</v>
      </c>
      <c r="AH6" s="44">
        <v>2037</v>
      </c>
      <c r="AI6" s="42">
        <v>2038</v>
      </c>
      <c r="AJ6" s="45">
        <v>2039</v>
      </c>
      <c r="AK6" s="46"/>
    </row>
    <row r="7" spans="1:38" s="47" customFormat="1" ht="12">
      <c r="A7" s="60"/>
      <c r="B7" s="61" t="s">
        <v>3</v>
      </c>
      <c r="C7" s="62"/>
      <c r="D7" s="63"/>
      <c r="E7" s="63"/>
      <c r="F7" s="63"/>
      <c r="G7" s="64">
        <f>SUM(G8:G9)</f>
        <v>1849921842</v>
      </c>
      <c r="H7" s="65">
        <f aca="true" t="shared" si="0" ref="H7:AK7">SUM(H8:H9)</f>
        <v>161954758</v>
      </c>
      <c r="I7" s="66">
        <f t="shared" si="0"/>
        <v>226379685</v>
      </c>
      <c r="J7" s="66">
        <f t="shared" si="0"/>
        <v>213861618</v>
      </c>
      <c r="K7" s="66">
        <f t="shared" si="0"/>
        <v>86523264</v>
      </c>
      <c r="L7" s="66">
        <f t="shared" si="0"/>
        <v>87327560</v>
      </c>
      <c r="M7" s="67">
        <f t="shared" si="0"/>
        <v>42732065</v>
      </c>
      <c r="N7" s="65">
        <f t="shared" si="0"/>
        <v>41296478</v>
      </c>
      <c r="O7" s="66">
        <f t="shared" si="0"/>
        <v>40127788</v>
      </c>
      <c r="P7" s="66">
        <f t="shared" si="0"/>
        <v>30284924</v>
      </c>
      <c r="Q7" s="66">
        <f t="shared" si="0"/>
        <v>29709883</v>
      </c>
      <c r="R7" s="66">
        <f t="shared" si="0"/>
        <v>29067622</v>
      </c>
      <c r="S7" s="66">
        <f t="shared" si="0"/>
        <v>28639383</v>
      </c>
      <c r="T7" s="67">
        <f t="shared" si="0"/>
        <v>28354480</v>
      </c>
      <c r="U7" s="65">
        <f t="shared" si="0"/>
        <v>28153295</v>
      </c>
      <c r="V7" s="66">
        <f t="shared" si="0"/>
        <v>27927156</v>
      </c>
      <c r="W7" s="66">
        <f t="shared" si="0"/>
        <v>27691478</v>
      </c>
      <c r="X7" s="66">
        <f t="shared" si="0"/>
        <v>27444227</v>
      </c>
      <c r="Y7" s="66">
        <f t="shared" si="0"/>
        <v>27457102</v>
      </c>
      <c r="Z7" s="66">
        <f t="shared" si="0"/>
        <v>27056694</v>
      </c>
      <c r="AA7" s="67">
        <f t="shared" si="0"/>
        <v>20927147</v>
      </c>
      <c r="AB7" s="65">
        <f t="shared" si="0"/>
        <v>20931154</v>
      </c>
      <c r="AC7" s="66">
        <f t="shared" si="0"/>
        <v>20935221</v>
      </c>
      <c r="AD7" s="66">
        <f t="shared" si="0"/>
        <v>20939350</v>
      </c>
      <c r="AE7" s="66">
        <f t="shared" si="0"/>
        <v>20943540</v>
      </c>
      <c r="AF7" s="66">
        <f t="shared" si="0"/>
        <v>20947793</v>
      </c>
      <c r="AG7" s="66">
        <f t="shared" si="0"/>
        <v>20845183</v>
      </c>
      <c r="AH7" s="67">
        <f t="shared" si="0"/>
        <v>20660000</v>
      </c>
      <c r="AI7" s="65">
        <f t="shared" si="0"/>
        <v>20660000</v>
      </c>
      <c r="AJ7" s="165">
        <f t="shared" si="0"/>
        <v>19000000</v>
      </c>
      <c r="AK7" s="68">
        <f t="shared" si="0"/>
        <v>733547708</v>
      </c>
      <c r="AL7" s="10"/>
    </row>
    <row r="8" spans="1:39" s="47" customFormat="1" ht="12">
      <c r="A8" s="69"/>
      <c r="B8" s="70" t="s">
        <v>11</v>
      </c>
      <c r="C8" s="71"/>
      <c r="D8" s="58"/>
      <c r="E8" s="58"/>
      <c r="F8" s="58"/>
      <c r="G8" s="72">
        <f aca="true" t="shared" si="1" ref="G8:AK8">SUM(G11,G32,G40)</f>
        <v>1491803275</v>
      </c>
      <c r="H8" s="73">
        <f t="shared" si="1"/>
        <v>93165486</v>
      </c>
      <c r="I8" s="74">
        <f t="shared" si="1"/>
        <v>94018648</v>
      </c>
      <c r="J8" s="74">
        <f t="shared" si="1"/>
        <v>87551731</v>
      </c>
      <c r="K8" s="74">
        <f t="shared" si="1"/>
        <v>78167304</v>
      </c>
      <c r="L8" s="74">
        <f t="shared" si="1"/>
        <v>87327560</v>
      </c>
      <c r="M8" s="75">
        <f t="shared" si="1"/>
        <v>42732065</v>
      </c>
      <c r="N8" s="73">
        <f t="shared" si="1"/>
        <v>41296478</v>
      </c>
      <c r="O8" s="74">
        <f t="shared" si="1"/>
        <v>40127788</v>
      </c>
      <c r="P8" s="74">
        <f t="shared" si="1"/>
        <v>30284924</v>
      </c>
      <c r="Q8" s="74">
        <f t="shared" si="1"/>
        <v>29709883</v>
      </c>
      <c r="R8" s="74">
        <f t="shared" si="1"/>
        <v>29067622</v>
      </c>
      <c r="S8" s="74">
        <f t="shared" si="1"/>
        <v>28639383</v>
      </c>
      <c r="T8" s="75">
        <f t="shared" si="1"/>
        <v>28354480</v>
      </c>
      <c r="U8" s="73">
        <f t="shared" si="1"/>
        <v>28153295</v>
      </c>
      <c r="V8" s="74">
        <f t="shared" si="1"/>
        <v>27927156</v>
      </c>
      <c r="W8" s="74">
        <f t="shared" si="1"/>
        <v>27691478</v>
      </c>
      <c r="X8" s="74">
        <f t="shared" si="1"/>
        <v>27444227</v>
      </c>
      <c r="Y8" s="74">
        <f t="shared" si="1"/>
        <v>27457102</v>
      </c>
      <c r="Z8" s="74">
        <f t="shared" si="1"/>
        <v>27056694</v>
      </c>
      <c r="AA8" s="75">
        <f t="shared" si="1"/>
        <v>20927147</v>
      </c>
      <c r="AB8" s="73">
        <f t="shared" si="1"/>
        <v>20931154</v>
      </c>
      <c r="AC8" s="74">
        <f t="shared" si="1"/>
        <v>20935221</v>
      </c>
      <c r="AD8" s="74">
        <f t="shared" si="1"/>
        <v>20939350</v>
      </c>
      <c r="AE8" s="74">
        <f t="shared" si="1"/>
        <v>20943540</v>
      </c>
      <c r="AF8" s="74">
        <f t="shared" si="1"/>
        <v>20947793</v>
      </c>
      <c r="AG8" s="74">
        <f t="shared" si="1"/>
        <v>20845183</v>
      </c>
      <c r="AH8" s="75">
        <f t="shared" si="1"/>
        <v>20660000</v>
      </c>
      <c r="AI8" s="73">
        <f t="shared" si="1"/>
        <v>20660000</v>
      </c>
      <c r="AJ8" s="166">
        <f t="shared" si="1"/>
        <v>19000000</v>
      </c>
      <c r="AK8" s="76">
        <f t="shared" si="1"/>
        <v>713406061</v>
      </c>
      <c r="AL8" s="10"/>
      <c r="AM8" s="10"/>
    </row>
    <row r="9" spans="1:39" s="47" customFormat="1" ht="12">
      <c r="A9" s="77"/>
      <c r="B9" s="78" t="s">
        <v>12</v>
      </c>
      <c r="C9" s="79"/>
      <c r="D9" s="59"/>
      <c r="E9" s="59"/>
      <c r="F9" s="59"/>
      <c r="G9" s="80">
        <f aca="true" t="shared" si="2" ref="G9:AK9">SUM(G12,G33)</f>
        <v>358118567</v>
      </c>
      <c r="H9" s="81">
        <f t="shared" si="2"/>
        <v>68789272</v>
      </c>
      <c r="I9" s="82">
        <f t="shared" si="2"/>
        <v>132361037</v>
      </c>
      <c r="J9" s="82">
        <f t="shared" si="2"/>
        <v>126309887</v>
      </c>
      <c r="K9" s="82">
        <f t="shared" si="2"/>
        <v>8355960</v>
      </c>
      <c r="L9" s="82">
        <f t="shared" si="2"/>
        <v>0</v>
      </c>
      <c r="M9" s="83">
        <f t="shared" si="2"/>
        <v>0</v>
      </c>
      <c r="N9" s="81">
        <f t="shared" si="2"/>
        <v>0</v>
      </c>
      <c r="O9" s="82">
        <f t="shared" si="2"/>
        <v>0</v>
      </c>
      <c r="P9" s="82">
        <f t="shared" si="2"/>
        <v>0</v>
      </c>
      <c r="Q9" s="82">
        <f t="shared" si="2"/>
        <v>0</v>
      </c>
      <c r="R9" s="82">
        <f t="shared" si="2"/>
        <v>0</v>
      </c>
      <c r="S9" s="82">
        <f t="shared" si="2"/>
        <v>0</v>
      </c>
      <c r="T9" s="83">
        <f t="shared" si="2"/>
        <v>0</v>
      </c>
      <c r="U9" s="81">
        <f t="shared" si="2"/>
        <v>0</v>
      </c>
      <c r="V9" s="82">
        <f t="shared" si="2"/>
        <v>0</v>
      </c>
      <c r="W9" s="82">
        <f t="shared" si="2"/>
        <v>0</v>
      </c>
      <c r="X9" s="82">
        <f t="shared" si="2"/>
        <v>0</v>
      </c>
      <c r="Y9" s="82">
        <f t="shared" si="2"/>
        <v>0</v>
      </c>
      <c r="Z9" s="82">
        <f t="shared" si="2"/>
        <v>0</v>
      </c>
      <c r="AA9" s="83">
        <f t="shared" si="2"/>
        <v>0</v>
      </c>
      <c r="AB9" s="81">
        <f t="shared" si="2"/>
        <v>0</v>
      </c>
      <c r="AC9" s="82">
        <f t="shared" si="2"/>
        <v>0</v>
      </c>
      <c r="AD9" s="82">
        <f t="shared" si="2"/>
        <v>0</v>
      </c>
      <c r="AE9" s="82">
        <f t="shared" si="2"/>
        <v>0</v>
      </c>
      <c r="AF9" s="82">
        <f t="shared" si="2"/>
        <v>0</v>
      </c>
      <c r="AG9" s="82">
        <f t="shared" si="2"/>
        <v>0</v>
      </c>
      <c r="AH9" s="83">
        <f t="shared" si="2"/>
        <v>0</v>
      </c>
      <c r="AI9" s="81">
        <f t="shared" si="2"/>
        <v>0</v>
      </c>
      <c r="AJ9" s="167">
        <f t="shared" si="2"/>
        <v>0</v>
      </c>
      <c r="AK9" s="84">
        <f t="shared" si="2"/>
        <v>20141647</v>
      </c>
      <c r="AL9" s="10"/>
      <c r="AM9" s="10"/>
    </row>
    <row r="10" spans="1:39" s="14" customFormat="1" ht="12">
      <c r="A10" s="49"/>
      <c r="B10" s="50" t="s">
        <v>13</v>
      </c>
      <c r="C10" s="51"/>
      <c r="D10" s="52"/>
      <c r="E10" s="23"/>
      <c r="F10" s="23"/>
      <c r="G10" s="53">
        <f>SUM(G11:G12)</f>
        <v>877203787</v>
      </c>
      <c r="H10" s="54">
        <f aca="true" t="shared" si="3" ref="H10:AK10">SUM(H11:H12)</f>
        <v>81633657</v>
      </c>
      <c r="I10" s="55">
        <f t="shared" si="3"/>
        <v>144560844</v>
      </c>
      <c r="J10" s="55">
        <f t="shared" si="3"/>
        <v>135576120</v>
      </c>
      <c r="K10" s="55">
        <f t="shared" si="3"/>
        <v>14311425</v>
      </c>
      <c r="L10" s="55">
        <f t="shared" si="3"/>
        <v>19071592</v>
      </c>
      <c r="M10" s="56">
        <f t="shared" si="3"/>
        <v>19000000</v>
      </c>
      <c r="N10" s="54">
        <f t="shared" si="3"/>
        <v>19000000</v>
      </c>
      <c r="O10" s="55">
        <f t="shared" si="3"/>
        <v>19000000</v>
      </c>
      <c r="P10" s="55">
        <f t="shared" si="3"/>
        <v>19000000</v>
      </c>
      <c r="Q10" s="55">
        <f t="shared" si="3"/>
        <v>19000000</v>
      </c>
      <c r="R10" s="55">
        <f t="shared" si="3"/>
        <v>19000000</v>
      </c>
      <c r="S10" s="55">
        <f t="shared" si="3"/>
        <v>19000000</v>
      </c>
      <c r="T10" s="56">
        <f t="shared" si="3"/>
        <v>19000000</v>
      </c>
      <c r="U10" s="54">
        <f t="shared" si="3"/>
        <v>19000000</v>
      </c>
      <c r="V10" s="55">
        <f t="shared" si="3"/>
        <v>19000000</v>
      </c>
      <c r="W10" s="55">
        <f t="shared" si="3"/>
        <v>19000000</v>
      </c>
      <c r="X10" s="55">
        <f t="shared" si="3"/>
        <v>19000000</v>
      </c>
      <c r="Y10" s="55">
        <f t="shared" si="3"/>
        <v>19000000</v>
      </c>
      <c r="Z10" s="55">
        <f t="shared" si="3"/>
        <v>19000000</v>
      </c>
      <c r="AA10" s="56">
        <f t="shared" si="3"/>
        <v>19000000</v>
      </c>
      <c r="AB10" s="54">
        <f t="shared" si="3"/>
        <v>19000000</v>
      </c>
      <c r="AC10" s="55">
        <f t="shared" si="3"/>
        <v>19000000</v>
      </c>
      <c r="AD10" s="55">
        <f t="shared" si="3"/>
        <v>19000000</v>
      </c>
      <c r="AE10" s="55">
        <f t="shared" si="3"/>
        <v>19000000</v>
      </c>
      <c r="AF10" s="55">
        <f t="shared" si="3"/>
        <v>19000000</v>
      </c>
      <c r="AG10" s="55">
        <f t="shared" si="3"/>
        <v>19000000</v>
      </c>
      <c r="AH10" s="56">
        <f t="shared" si="3"/>
        <v>19000000</v>
      </c>
      <c r="AI10" s="54">
        <f t="shared" si="3"/>
        <v>19000000</v>
      </c>
      <c r="AJ10" s="168">
        <f t="shared" si="3"/>
        <v>19000000</v>
      </c>
      <c r="AK10" s="57">
        <f t="shared" si="3"/>
        <v>522518136</v>
      </c>
      <c r="AL10" s="10"/>
      <c r="AM10" s="10"/>
    </row>
    <row r="11" spans="1:39" s="14" customFormat="1" ht="12">
      <c r="A11" s="118"/>
      <c r="B11" s="119" t="s">
        <v>11</v>
      </c>
      <c r="C11" s="120"/>
      <c r="D11" s="95"/>
      <c r="E11" s="121"/>
      <c r="F11" s="121"/>
      <c r="G11" s="122">
        <f aca="true" t="shared" si="4" ref="G11:AK11">SUM(G14,G17,G20)</f>
        <v>522055220</v>
      </c>
      <c r="H11" s="123">
        <f t="shared" si="4"/>
        <v>13166385</v>
      </c>
      <c r="I11" s="124">
        <f t="shared" si="4"/>
        <v>12495487</v>
      </c>
      <c r="J11" s="124">
        <f t="shared" si="4"/>
        <v>9266233</v>
      </c>
      <c r="K11" s="124">
        <f t="shared" si="4"/>
        <v>5955465</v>
      </c>
      <c r="L11" s="124">
        <f t="shared" si="4"/>
        <v>19071592</v>
      </c>
      <c r="M11" s="125">
        <f t="shared" si="4"/>
        <v>19000000</v>
      </c>
      <c r="N11" s="123">
        <f t="shared" si="4"/>
        <v>19000000</v>
      </c>
      <c r="O11" s="124">
        <f t="shared" si="4"/>
        <v>19000000</v>
      </c>
      <c r="P11" s="124">
        <f t="shared" si="4"/>
        <v>19000000</v>
      </c>
      <c r="Q11" s="124">
        <f t="shared" si="4"/>
        <v>19000000</v>
      </c>
      <c r="R11" s="124">
        <f t="shared" si="4"/>
        <v>19000000</v>
      </c>
      <c r="S11" s="124">
        <f t="shared" si="4"/>
        <v>19000000</v>
      </c>
      <c r="T11" s="125">
        <f t="shared" si="4"/>
        <v>19000000</v>
      </c>
      <c r="U11" s="123">
        <f t="shared" si="4"/>
        <v>19000000</v>
      </c>
      <c r="V11" s="124">
        <f t="shared" si="4"/>
        <v>19000000</v>
      </c>
      <c r="W11" s="124">
        <f t="shared" si="4"/>
        <v>19000000</v>
      </c>
      <c r="X11" s="124">
        <f t="shared" si="4"/>
        <v>19000000</v>
      </c>
      <c r="Y11" s="124">
        <f t="shared" si="4"/>
        <v>19000000</v>
      </c>
      <c r="Z11" s="124">
        <f t="shared" si="4"/>
        <v>19000000</v>
      </c>
      <c r="AA11" s="125">
        <f t="shared" si="4"/>
        <v>19000000</v>
      </c>
      <c r="AB11" s="123">
        <f t="shared" si="4"/>
        <v>19000000</v>
      </c>
      <c r="AC11" s="124">
        <f t="shared" si="4"/>
        <v>19000000</v>
      </c>
      <c r="AD11" s="124">
        <f t="shared" si="4"/>
        <v>19000000</v>
      </c>
      <c r="AE11" s="124">
        <f t="shared" si="4"/>
        <v>19000000</v>
      </c>
      <c r="AF11" s="124">
        <f t="shared" si="4"/>
        <v>19000000</v>
      </c>
      <c r="AG11" s="124">
        <f t="shared" si="4"/>
        <v>19000000</v>
      </c>
      <c r="AH11" s="125">
        <f t="shared" si="4"/>
        <v>19000000</v>
      </c>
      <c r="AI11" s="123">
        <f t="shared" si="4"/>
        <v>19000000</v>
      </c>
      <c r="AJ11" s="161">
        <f t="shared" si="4"/>
        <v>19000000</v>
      </c>
      <c r="AK11" s="126">
        <f t="shared" si="4"/>
        <v>502376489</v>
      </c>
      <c r="AL11" s="11"/>
      <c r="AM11" s="11"/>
    </row>
    <row r="12" spans="1:39" s="14" customFormat="1" ht="12">
      <c r="A12" s="127"/>
      <c r="B12" s="128" t="s">
        <v>12</v>
      </c>
      <c r="C12" s="129"/>
      <c r="D12" s="104"/>
      <c r="E12" s="25"/>
      <c r="F12" s="25"/>
      <c r="G12" s="130">
        <f aca="true" t="shared" si="5" ref="G12:AK12">SUM(G15,G18,G21)</f>
        <v>355148567</v>
      </c>
      <c r="H12" s="131">
        <f t="shared" si="5"/>
        <v>68467272</v>
      </c>
      <c r="I12" s="132">
        <f t="shared" si="5"/>
        <v>132065357</v>
      </c>
      <c r="J12" s="132">
        <f t="shared" si="5"/>
        <v>126309887</v>
      </c>
      <c r="K12" s="132">
        <f t="shared" si="5"/>
        <v>8355960</v>
      </c>
      <c r="L12" s="132">
        <f t="shared" si="5"/>
        <v>0</v>
      </c>
      <c r="M12" s="133">
        <f t="shared" si="5"/>
        <v>0</v>
      </c>
      <c r="N12" s="131">
        <f t="shared" si="5"/>
        <v>0</v>
      </c>
      <c r="O12" s="132">
        <f t="shared" si="5"/>
        <v>0</v>
      </c>
      <c r="P12" s="132">
        <f t="shared" si="5"/>
        <v>0</v>
      </c>
      <c r="Q12" s="132">
        <f t="shared" si="5"/>
        <v>0</v>
      </c>
      <c r="R12" s="132">
        <f t="shared" si="5"/>
        <v>0</v>
      </c>
      <c r="S12" s="132">
        <f t="shared" si="5"/>
        <v>0</v>
      </c>
      <c r="T12" s="133">
        <f t="shared" si="5"/>
        <v>0</v>
      </c>
      <c r="U12" s="131">
        <f t="shared" si="5"/>
        <v>0</v>
      </c>
      <c r="V12" s="132">
        <f t="shared" si="5"/>
        <v>0</v>
      </c>
      <c r="W12" s="132">
        <f t="shared" si="5"/>
        <v>0</v>
      </c>
      <c r="X12" s="132">
        <f t="shared" si="5"/>
        <v>0</v>
      </c>
      <c r="Y12" s="132">
        <f t="shared" si="5"/>
        <v>0</v>
      </c>
      <c r="Z12" s="132">
        <f t="shared" si="5"/>
        <v>0</v>
      </c>
      <c r="AA12" s="133">
        <f t="shared" si="5"/>
        <v>0</v>
      </c>
      <c r="AB12" s="131">
        <f t="shared" si="5"/>
        <v>0</v>
      </c>
      <c r="AC12" s="132">
        <f t="shared" si="5"/>
        <v>0</v>
      </c>
      <c r="AD12" s="132">
        <f t="shared" si="5"/>
        <v>0</v>
      </c>
      <c r="AE12" s="132">
        <f t="shared" si="5"/>
        <v>0</v>
      </c>
      <c r="AF12" s="132">
        <f t="shared" si="5"/>
        <v>0</v>
      </c>
      <c r="AG12" s="132">
        <f t="shared" si="5"/>
        <v>0</v>
      </c>
      <c r="AH12" s="133">
        <f t="shared" si="5"/>
        <v>0</v>
      </c>
      <c r="AI12" s="131">
        <f t="shared" si="5"/>
        <v>0</v>
      </c>
      <c r="AJ12" s="162">
        <f t="shared" si="5"/>
        <v>0</v>
      </c>
      <c r="AK12" s="134">
        <f t="shared" si="5"/>
        <v>20141647</v>
      </c>
      <c r="AL12" s="11"/>
      <c r="AM12" s="11"/>
    </row>
    <row r="13" spans="1:39" s="14" customFormat="1" ht="48">
      <c r="A13" s="49"/>
      <c r="B13" s="85" t="s">
        <v>14</v>
      </c>
      <c r="C13" s="86"/>
      <c r="D13" s="52"/>
      <c r="E13" s="23"/>
      <c r="F13" s="23"/>
      <c r="G13" s="87">
        <f>SUM(G14:G15)</f>
        <v>234687239</v>
      </c>
      <c r="H13" s="88">
        <f aca="true" t="shared" si="6" ref="H13:AK13">SUM(H14:H15)</f>
        <v>41138632</v>
      </c>
      <c r="I13" s="89">
        <f t="shared" si="6"/>
        <v>89864112</v>
      </c>
      <c r="J13" s="89">
        <f t="shared" si="6"/>
        <v>94388680</v>
      </c>
      <c r="K13" s="89">
        <f t="shared" si="6"/>
        <v>1444931</v>
      </c>
      <c r="L13" s="89">
        <f t="shared" si="6"/>
        <v>0</v>
      </c>
      <c r="M13" s="90">
        <f t="shared" si="6"/>
        <v>0</v>
      </c>
      <c r="N13" s="88">
        <f t="shared" si="6"/>
        <v>0</v>
      </c>
      <c r="O13" s="89">
        <f t="shared" si="6"/>
        <v>0</v>
      </c>
      <c r="P13" s="89">
        <f t="shared" si="6"/>
        <v>0</v>
      </c>
      <c r="Q13" s="89">
        <f t="shared" si="6"/>
        <v>0</v>
      </c>
      <c r="R13" s="89">
        <f t="shared" si="6"/>
        <v>0</v>
      </c>
      <c r="S13" s="89">
        <f t="shared" si="6"/>
        <v>0</v>
      </c>
      <c r="T13" s="90">
        <f t="shared" si="6"/>
        <v>0</v>
      </c>
      <c r="U13" s="88">
        <f t="shared" si="6"/>
        <v>0</v>
      </c>
      <c r="V13" s="89">
        <f t="shared" si="6"/>
        <v>0</v>
      </c>
      <c r="W13" s="89">
        <f t="shared" si="6"/>
        <v>0</v>
      </c>
      <c r="X13" s="89">
        <f t="shared" si="6"/>
        <v>0</v>
      </c>
      <c r="Y13" s="89">
        <f t="shared" si="6"/>
        <v>0</v>
      </c>
      <c r="Z13" s="89">
        <f t="shared" si="6"/>
        <v>0</v>
      </c>
      <c r="AA13" s="90">
        <f t="shared" si="6"/>
        <v>0</v>
      </c>
      <c r="AB13" s="88">
        <f t="shared" si="6"/>
        <v>0</v>
      </c>
      <c r="AC13" s="89">
        <f t="shared" si="6"/>
        <v>0</v>
      </c>
      <c r="AD13" s="89">
        <f t="shared" si="6"/>
        <v>0</v>
      </c>
      <c r="AE13" s="89">
        <f t="shared" si="6"/>
        <v>0</v>
      </c>
      <c r="AF13" s="89">
        <f t="shared" si="6"/>
        <v>0</v>
      </c>
      <c r="AG13" s="89">
        <f t="shared" si="6"/>
        <v>0</v>
      </c>
      <c r="AH13" s="90">
        <f t="shared" si="6"/>
        <v>0</v>
      </c>
      <c r="AI13" s="88">
        <f t="shared" si="6"/>
        <v>0</v>
      </c>
      <c r="AJ13" s="160">
        <f t="shared" si="6"/>
        <v>0</v>
      </c>
      <c r="AK13" s="91">
        <f t="shared" si="6"/>
        <v>11078316</v>
      </c>
      <c r="AL13" s="10"/>
      <c r="AM13" s="10"/>
    </row>
    <row r="14" spans="1:39" s="17" customFormat="1" ht="12">
      <c r="A14" s="92"/>
      <c r="B14" s="93" t="s">
        <v>11</v>
      </c>
      <c r="C14" s="94"/>
      <c r="D14" s="95"/>
      <c r="E14" s="95"/>
      <c r="F14" s="95"/>
      <c r="G14" s="96">
        <v>28152759</v>
      </c>
      <c r="H14" s="97">
        <v>9614972</v>
      </c>
      <c r="I14" s="98">
        <v>7458292</v>
      </c>
      <c r="J14" s="98">
        <v>4283380</v>
      </c>
      <c r="K14" s="98">
        <v>1444931</v>
      </c>
      <c r="L14" s="98">
        <v>0</v>
      </c>
      <c r="M14" s="99">
        <v>0</v>
      </c>
      <c r="N14" s="97">
        <v>0</v>
      </c>
      <c r="O14" s="98">
        <v>0</v>
      </c>
      <c r="P14" s="98">
        <v>0</v>
      </c>
      <c r="Q14" s="98">
        <v>0</v>
      </c>
      <c r="R14" s="98">
        <v>0</v>
      </c>
      <c r="S14" s="98">
        <v>0</v>
      </c>
      <c r="T14" s="99">
        <v>0</v>
      </c>
      <c r="U14" s="97">
        <v>0</v>
      </c>
      <c r="V14" s="98">
        <v>0</v>
      </c>
      <c r="W14" s="98">
        <v>0</v>
      </c>
      <c r="X14" s="98">
        <v>0</v>
      </c>
      <c r="Y14" s="98">
        <v>0</v>
      </c>
      <c r="Z14" s="98">
        <v>0</v>
      </c>
      <c r="AA14" s="99">
        <v>0</v>
      </c>
      <c r="AB14" s="97">
        <v>0</v>
      </c>
      <c r="AC14" s="98">
        <v>0</v>
      </c>
      <c r="AD14" s="98">
        <v>0</v>
      </c>
      <c r="AE14" s="98">
        <v>0</v>
      </c>
      <c r="AF14" s="98">
        <v>0</v>
      </c>
      <c r="AG14" s="98">
        <v>0</v>
      </c>
      <c r="AH14" s="99">
        <v>0</v>
      </c>
      <c r="AI14" s="97">
        <v>0</v>
      </c>
      <c r="AJ14" s="169">
        <v>0</v>
      </c>
      <c r="AK14" s="100">
        <v>11064816</v>
      </c>
      <c r="AL14" s="11"/>
      <c r="AM14" s="11"/>
    </row>
    <row r="15" spans="1:39" s="17" customFormat="1" ht="12">
      <c r="A15" s="101"/>
      <c r="B15" s="102" t="s">
        <v>12</v>
      </c>
      <c r="C15" s="103"/>
      <c r="D15" s="104"/>
      <c r="E15" s="104"/>
      <c r="F15" s="104"/>
      <c r="G15" s="105">
        <v>206534480</v>
      </c>
      <c r="H15" s="106">
        <v>31523660</v>
      </c>
      <c r="I15" s="107">
        <v>82405820</v>
      </c>
      <c r="J15" s="107">
        <v>90105300</v>
      </c>
      <c r="K15" s="107">
        <v>0</v>
      </c>
      <c r="L15" s="107">
        <v>0</v>
      </c>
      <c r="M15" s="108">
        <v>0</v>
      </c>
      <c r="N15" s="106">
        <v>0</v>
      </c>
      <c r="O15" s="107">
        <v>0</v>
      </c>
      <c r="P15" s="107">
        <v>0</v>
      </c>
      <c r="Q15" s="107">
        <v>0</v>
      </c>
      <c r="R15" s="107">
        <v>0</v>
      </c>
      <c r="S15" s="107">
        <v>0</v>
      </c>
      <c r="T15" s="108">
        <v>0</v>
      </c>
      <c r="U15" s="106">
        <v>0</v>
      </c>
      <c r="V15" s="107">
        <v>0</v>
      </c>
      <c r="W15" s="107">
        <v>0</v>
      </c>
      <c r="X15" s="107">
        <v>0</v>
      </c>
      <c r="Y15" s="107">
        <v>0</v>
      </c>
      <c r="Z15" s="107">
        <v>0</v>
      </c>
      <c r="AA15" s="108">
        <v>0</v>
      </c>
      <c r="AB15" s="106">
        <v>0</v>
      </c>
      <c r="AC15" s="107">
        <v>0</v>
      </c>
      <c r="AD15" s="107">
        <v>0</v>
      </c>
      <c r="AE15" s="107">
        <v>0</v>
      </c>
      <c r="AF15" s="107">
        <v>0</v>
      </c>
      <c r="AG15" s="107">
        <v>0</v>
      </c>
      <c r="AH15" s="108">
        <v>0</v>
      </c>
      <c r="AI15" s="106">
        <v>0</v>
      </c>
      <c r="AJ15" s="170">
        <v>0</v>
      </c>
      <c r="AK15" s="109">
        <v>13500</v>
      </c>
      <c r="AL15" s="11"/>
      <c r="AM15" s="11"/>
    </row>
    <row r="16" spans="1:39" s="14" customFormat="1" ht="36">
      <c r="A16" s="147"/>
      <c r="B16" s="155" t="s">
        <v>17</v>
      </c>
      <c r="C16" s="156"/>
      <c r="D16" s="149"/>
      <c r="E16" s="24"/>
      <c r="F16" s="24"/>
      <c r="G16" s="150">
        <f>SUM(G17:G18)</f>
        <v>475000000</v>
      </c>
      <c r="H16" s="151">
        <f aca="true" t="shared" si="7" ref="H16:AK16">SUM(H17:H18)</f>
        <v>0</v>
      </c>
      <c r="I16" s="152">
        <f t="shared" si="7"/>
        <v>0</v>
      </c>
      <c r="J16" s="152">
        <f t="shared" si="7"/>
        <v>0</v>
      </c>
      <c r="K16" s="152">
        <f t="shared" si="7"/>
        <v>0</v>
      </c>
      <c r="L16" s="152">
        <f t="shared" si="7"/>
        <v>19000000</v>
      </c>
      <c r="M16" s="153">
        <f t="shared" si="7"/>
        <v>19000000</v>
      </c>
      <c r="N16" s="151">
        <f t="shared" si="7"/>
        <v>19000000</v>
      </c>
      <c r="O16" s="152">
        <f t="shared" si="7"/>
        <v>19000000</v>
      </c>
      <c r="P16" s="152">
        <f t="shared" si="7"/>
        <v>19000000</v>
      </c>
      <c r="Q16" s="152">
        <f t="shared" si="7"/>
        <v>19000000</v>
      </c>
      <c r="R16" s="152">
        <f t="shared" si="7"/>
        <v>19000000</v>
      </c>
      <c r="S16" s="152">
        <f t="shared" si="7"/>
        <v>19000000</v>
      </c>
      <c r="T16" s="153">
        <f t="shared" si="7"/>
        <v>19000000</v>
      </c>
      <c r="U16" s="151">
        <f t="shared" si="7"/>
        <v>19000000</v>
      </c>
      <c r="V16" s="152">
        <f t="shared" si="7"/>
        <v>19000000</v>
      </c>
      <c r="W16" s="152">
        <f t="shared" si="7"/>
        <v>19000000</v>
      </c>
      <c r="X16" s="152">
        <f t="shared" si="7"/>
        <v>19000000</v>
      </c>
      <c r="Y16" s="152">
        <f t="shared" si="7"/>
        <v>19000000</v>
      </c>
      <c r="Z16" s="152">
        <f t="shared" si="7"/>
        <v>19000000</v>
      </c>
      <c r="AA16" s="153">
        <f t="shared" si="7"/>
        <v>19000000</v>
      </c>
      <c r="AB16" s="151">
        <f t="shared" si="7"/>
        <v>19000000</v>
      </c>
      <c r="AC16" s="152">
        <f t="shared" si="7"/>
        <v>19000000</v>
      </c>
      <c r="AD16" s="152">
        <f t="shared" si="7"/>
        <v>19000000</v>
      </c>
      <c r="AE16" s="152">
        <f t="shared" si="7"/>
        <v>19000000</v>
      </c>
      <c r="AF16" s="152">
        <f t="shared" si="7"/>
        <v>19000000</v>
      </c>
      <c r="AG16" s="152">
        <f t="shared" si="7"/>
        <v>19000000</v>
      </c>
      <c r="AH16" s="153">
        <f t="shared" si="7"/>
        <v>19000000</v>
      </c>
      <c r="AI16" s="151">
        <f t="shared" si="7"/>
        <v>19000000</v>
      </c>
      <c r="AJ16" s="164">
        <f t="shared" si="7"/>
        <v>19000000</v>
      </c>
      <c r="AK16" s="154">
        <f t="shared" si="7"/>
        <v>475000000</v>
      </c>
      <c r="AL16" s="10"/>
      <c r="AM16" s="10"/>
    </row>
    <row r="17" spans="1:39" s="17" customFormat="1" ht="12">
      <c r="A17" s="92"/>
      <c r="B17" s="93" t="s">
        <v>11</v>
      </c>
      <c r="C17" s="94"/>
      <c r="D17" s="95"/>
      <c r="E17" s="95"/>
      <c r="F17" s="95"/>
      <c r="G17" s="96">
        <v>475000000</v>
      </c>
      <c r="H17" s="97">
        <v>0</v>
      </c>
      <c r="I17" s="98">
        <v>0</v>
      </c>
      <c r="J17" s="98">
        <v>0</v>
      </c>
      <c r="K17" s="98">
        <v>0</v>
      </c>
      <c r="L17" s="98">
        <v>19000000</v>
      </c>
      <c r="M17" s="99">
        <v>19000000</v>
      </c>
      <c r="N17" s="97">
        <v>19000000</v>
      </c>
      <c r="O17" s="98">
        <v>19000000</v>
      </c>
      <c r="P17" s="98">
        <v>19000000</v>
      </c>
      <c r="Q17" s="98">
        <v>19000000</v>
      </c>
      <c r="R17" s="98">
        <v>19000000</v>
      </c>
      <c r="S17" s="98">
        <v>19000000</v>
      </c>
      <c r="T17" s="99">
        <v>19000000</v>
      </c>
      <c r="U17" s="97">
        <v>19000000</v>
      </c>
      <c r="V17" s="98">
        <v>19000000</v>
      </c>
      <c r="W17" s="98">
        <v>19000000</v>
      </c>
      <c r="X17" s="98">
        <v>19000000</v>
      </c>
      <c r="Y17" s="98">
        <v>19000000</v>
      </c>
      <c r="Z17" s="98">
        <v>19000000</v>
      </c>
      <c r="AA17" s="99">
        <v>19000000</v>
      </c>
      <c r="AB17" s="97">
        <v>19000000</v>
      </c>
      <c r="AC17" s="98">
        <v>19000000</v>
      </c>
      <c r="AD17" s="98">
        <v>19000000</v>
      </c>
      <c r="AE17" s="98">
        <v>19000000</v>
      </c>
      <c r="AF17" s="98">
        <v>19000000</v>
      </c>
      <c r="AG17" s="98">
        <v>19000000</v>
      </c>
      <c r="AH17" s="99">
        <v>19000000</v>
      </c>
      <c r="AI17" s="97">
        <v>19000000</v>
      </c>
      <c r="AJ17" s="169">
        <v>19000000</v>
      </c>
      <c r="AK17" s="100">
        <v>475000000</v>
      </c>
      <c r="AL17" s="10"/>
      <c r="AM17" s="10"/>
    </row>
    <row r="18" spans="1:39" s="17" customFormat="1" ht="12">
      <c r="A18" s="101"/>
      <c r="B18" s="102" t="s">
        <v>12</v>
      </c>
      <c r="C18" s="103"/>
      <c r="D18" s="104"/>
      <c r="E18" s="104"/>
      <c r="F18" s="104"/>
      <c r="G18" s="105">
        <v>0</v>
      </c>
      <c r="H18" s="106">
        <v>0</v>
      </c>
      <c r="I18" s="107">
        <v>0</v>
      </c>
      <c r="J18" s="107">
        <v>0</v>
      </c>
      <c r="K18" s="107">
        <v>0</v>
      </c>
      <c r="L18" s="107">
        <v>0</v>
      </c>
      <c r="M18" s="108">
        <v>0</v>
      </c>
      <c r="N18" s="106">
        <v>0</v>
      </c>
      <c r="O18" s="107">
        <v>0</v>
      </c>
      <c r="P18" s="107">
        <v>0</v>
      </c>
      <c r="Q18" s="107">
        <v>0</v>
      </c>
      <c r="R18" s="107">
        <v>0</v>
      </c>
      <c r="S18" s="107">
        <v>0</v>
      </c>
      <c r="T18" s="108">
        <v>0</v>
      </c>
      <c r="U18" s="106">
        <v>0</v>
      </c>
      <c r="V18" s="107">
        <v>0</v>
      </c>
      <c r="W18" s="107">
        <v>0</v>
      </c>
      <c r="X18" s="107">
        <v>0</v>
      </c>
      <c r="Y18" s="107">
        <v>0</v>
      </c>
      <c r="Z18" s="107">
        <v>0</v>
      </c>
      <c r="AA18" s="108">
        <v>0</v>
      </c>
      <c r="AB18" s="106">
        <v>0</v>
      </c>
      <c r="AC18" s="107">
        <v>0</v>
      </c>
      <c r="AD18" s="107">
        <v>0</v>
      </c>
      <c r="AE18" s="107">
        <v>0</v>
      </c>
      <c r="AF18" s="107">
        <v>0</v>
      </c>
      <c r="AG18" s="107">
        <v>0</v>
      </c>
      <c r="AH18" s="108">
        <v>0</v>
      </c>
      <c r="AI18" s="106">
        <v>0</v>
      </c>
      <c r="AJ18" s="170">
        <v>0</v>
      </c>
      <c r="AK18" s="109">
        <v>0</v>
      </c>
      <c r="AL18" s="10"/>
      <c r="AM18" s="10"/>
    </row>
    <row r="19" spans="1:39" s="14" customFormat="1" ht="24">
      <c r="A19" s="49"/>
      <c r="B19" s="85" t="s">
        <v>19</v>
      </c>
      <c r="C19" s="86"/>
      <c r="D19" s="52"/>
      <c r="E19" s="23"/>
      <c r="F19" s="23"/>
      <c r="G19" s="87">
        <f>SUM(G20:G21)</f>
        <v>167516548</v>
      </c>
      <c r="H19" s="88">
        <f aca="true" t="shared" si="8" ref="H19:AK19">SUM(H20:H21)</f>
        <v>40495025</v>
      </c>
      <c r="I19" s="89">
        <f t="shared" si="8"/>
        <v>54696732</v>
      </c>
      <c r="J19" s="89">
        <f t="shared" si="8"/>
        <v>41187440</v>
      </c>
      <c r="K19" s="89">
        <f t="shared" si="8"/>
        <v>12866494</v>
      </c>
      <c r="L19" s="89">
        <f t="shared" si="8"/>
        <v>71592</v>
      </c>
      <c r="M19" s="90">
        <f t="shared" si="8"/>
        <v>0</v>
      </c>
      <c r="N19" s="88">
        <f t="shared" si="8"/>
        <v>0</v>
      </c>
      <c r="O19" s="89">
        <f t="shared" si="8"/>
        <v>0</v>
      </c>
      <c r="P19" s="89">
        <f t="shared" si="8"/>
        <v>0</v>
      </c>
      <c r="Q19" s="89">
        <f t="shared" si="8"/>
        <v>0</v>
      </c>
      <c r="R19" s="89">
        <f t="shared" si="8"/>
        <v>0</v>
      </c>
      <c r="S19" s="89">
        <f t="shared" si="8"/>
        <v>0</v>
      </c>
      <c r="T19" s="90">
        <f t="shared" si="8"/>
        <v>0</v>
      </c>
      <c r="U19" s="88">
        <f t="shared" si="8"/>
        <v>0</v>
      </c>
      <c r="V19" s="89">
        <f t="shared" si="8"/>
        <v>0</v>
      </c>
      <c r="W19" s="89">
        <f t="shared" si="8"/>
        <v>0</v>
      </c>
      <c r="X19" s="89">
        <f t="shared" si="8"/>
        <v>0</v>
      </c>
      <c r="Y19" s="89">
        <f t="shared" si="8"/>
        <v>0</v>
      </c>
      <c r="Z19" s="89">
        <f t="shared" si="8"/>
        <v>0</v>
      </c>
      <c r="AA19" s="90">
        <f t="shared" si="8"/>
        <v>0</v>
      </c>
      <c r="AB19" s="88">
        <f t="shared" si="8"/>
        <v>0</v>
      </c>
      <c r="AC19" s="89">
        <f t="shared" si="8"/>
        <v>0</v>
      </c>
      <c r="AD19" s="89">
        <f t="shared" si="8"/>
        <v>0</v>
      </c>
      <c r="AE19" s="89">
        <f t="shared" si="8"/>
        <v>0</v>
      </c>
      <c r="AF19" s="89">
        <f t="shared" si="8"/>
        <v>0</v>
      </c>
      <c r="AG19" s="89">
        <f t="shared" si="8"/>
        <v>0</v>
      </c>
      <c r="AH19" s="90">
        <f t="shared" si="8"/>
        <v>0</v>
      </c>
      <c r="AI19" s="88">
        <f t="shared" si="8"/>
        <v>0</v>
      </c>
      <c r="AJ19" s="160">
        <f t="shared" si="8"/>
        <v>0</v>
      </c>
      <c r="AK19" s="91">
        <f t="shared" si="8"/>
        <v>36439820</v>
      </c>
      <c r="AL19" s="10"/>
      <c r="AM19" s="10"/>
    </row>
    <row r="20" spans="1:39" s="17" customFormat="1" ht="12">
      <c r="A20" s="92"/>
      <c r="B20" s="93" t="s">
        <v>11</v>
      </c>
      <c r="C20" s="94"/>
      <c r="D20" s="95"/>
      <c r="E20" s="95"/>
      <c r="F20" s="95"/>
      <c r="G20" s="96">
        <v>18902461</v>
      </c>
      <c r="H20" s="97">
        <v>3551413</v>
      </c>
      <c r="I20" s="98">
        <v>5037195</v>
      </c>
      <c r="J20" s="98">
        <v>4982853</v>
      </c>
      <c r="K20" s="98">
        <v>4510534</v>
      </c>
      <c r="L20" s="98">
        <v>71592</v>
      </c>
      <c r="M20" s="192">
        <v>0</v>
      </c>
      <c r="N20" s="97">
        <v>0</v>
      </c>
      <c r="O20" s="98">
        <v>0</v>
      </c>
      <c r="P20" s="98">
        <v>0</v>
      </c>
      <c r="Q20" s="98">
        <v>0</v>
      </c>
      <c r="R20" s="98">
        <v>0</v>
      </c>
      <c r="S20" s="98">
        <v>0</v>
      </c>
      <c r="T20" s="192">
        <v>0</v>
      </c>
      <c r="U20" s="97">
        <v>0</v>
      </c>
      <c r="V20" s="98">
        <v>0</v>
      </c>
      <c r="W20" s="98">
        <v>0</v>
      </c>
      <c r="X20" s="196">
        <v>0</v>
      </c>
      <c r="Y20" s="98">
        <v>0</v>
      </c>
      <c r="Z20" s="98">
        <v>0</v>
      </c>
      <c r="AA20" s="192">
        <v>0</v>
      </c>
      <c r="AB20" s="97">
        <v>0</v>
      </c>
      <c r="AC20" s="98">
        <v>0</v>
      </c>
      <c r="AD20" s="98">
        <v>0</v>
      </c>
      <c r="AE20" s="98">
        <v>0</v>
      </c>
      <c r="AF20" s="98">
        <v>0</v>
      </c>
      <c r="AG20" s="98">
        <v>0</v>
      </c>
      <c r="AH20" s="192">
        <v>0</v>
      </c>
      <c r="AI20" s="97">
        <v>0</v>
      </c>
      <c r="AJ20" s="194">
        <v>0</v>
      </c>
      <c r="AK20" s="100">
        <v>16311673</v>
      </c>
      <c r="AL20" s="11"/>
      <c r="AM20" s="11"/>
    </row>
    <row r="21" spans="1:39" s="17" customFormat="1" ht="12">
      <c r="A21" s="101"/>
      <c r="B21" s="102" t="s">
        <v>12</v>
      </c>
      <c r="C21" s="103"/>
      <c r="D21" s="104"/>
      <c r="E21" s="104"/>
      <c r="F21" s="104"/>
      <c r="G21" s="105">
        <v>148614087</v>
      </c>
      <c r="H21" s="106">
        <v>36943612</v>
      </c>
      <c r="I21" s="107">
        <v>49659537</v>
      </c>
      <c r="J21" s="107">
        <v>36204587</v>
      </c>
      <c r="K21" s="107">
        <v>8355960</v>
      </c>
      <c r="L21" s="107">
        <v>0</v>
      </c>
      <c r="M21" s="193">
        <v>0</v>
      </c>
      <c r="N21" s="106">
        <v>0</v>
      </c>
      <c r="O21" s="107">
        <v>0</v>
      </c>
      <c r="P21" s="107">
        <v>0</v>
      </c>
      <c r="Q21" s="107">
        <v>0</v>
      </c>
      <c r="R21" s="107">
        <v>0</v>
      </c>
      <c r="S21" s="107">
        <v>0</v>
      </c>
      <c r="T21" s="193">
        <v>0</v>
      </c>
      <c r="U21" s="106">
        <v>0</v>
      </c>
      <c r="V21" s="107">
        <v>0</v>
      </c>
      <c r="W21" s="107">
        <v>0</v>
      </c>
      <c r="X21" s="197">
        <v>0</v>
      </c>
      <c r="Y21" s="107">
        <v>0</v>
      </c>
      <c r="Z21" s="107">
        <v>0</v>
      </c>
      <c r="AA21" s="193">
        <v>0</v>
      </c>
      <c r="AB21" s="106">
        <v>0</v>
      </c>
      <c r="AC21" s="107">
        <v>0</v>
      </c>
      <c r="AD21" s="107">
        <v>0</v>
      </c>
      <c r="AE21" s="107">
        <v>0</v>
      </c>
      <c r="AF21" s="107">
        <v>0</v>
      </c>
      <c r="AG21" s="107">
        <v>0</v>
      </c>
      <c r="AH21" s="193">
        <v>0</v>
      </c>
      <c r="AI21" s="106">
        <v>0</v>
      </c>
      <c r="AJ21" s="195">
        <v>0</v>
      </c>
      <c r="AK21" s="109">
        <v>20128147</v>
      </c>
      <c r="AL21" s="11"/>
      <c r="AM21" s="11"/>
    </row>
    <row r="22" spans="1:39" s="17" customFormat="1" ht="48">
      <c r="A22" s="135">
        <v>1</v>
      </c>
      <c r="B22" s="110" t="s">
        <v>20</v>
      </c>
      <c r="C22" s="111" t="s">
        <v>18</v>
      </c>
      <c r="D22" s="112" t="s">
        <v>21</v>
      </c>
      <c r="E22" s="52">
        <v>2009</v>
      </c>
      <c r="F22" s="52">
        <v>2012</v>
      </c>
      <c r="G22" s="113">
        <f>SUM(G23:G24)</f>
        <v>25366000</v>
      </c>
      <c r="H22" s="114">
        <f aca="true" t="shared" si="9" ref="H22:AK22">SUM(H23:H24)</f>
        <v>17514179</v>
      </c>
      <c r="I22" s="115">
        <f t="shared" si="9"/>
        <v>2805000</v>
      </c>
      <c r="J22" s="115">
        <f t="shared" si="9"/>
        <v>0</v>
      </c>
      <c r="K22" s="115">
        <f t="shared" si="9"/>
        <v>0</v>
      </c>
      <c r="L22" s="115">
        <f t="shared" si="9"/>
        <v>0</v>
      </c>
      <c r="M22" s="116">
        <f t="shared" si="9"/>
        <v>0</v>
      </c>
      <c r="N22" s="114">
        <f t="shared" si="9"/>
        <v>0</v>
      </c>
      <c r="O22" s="115">
        <f t="shared" si="9"/>
        <v>0</v>
      </c>
      <c r="P22" s="115">
        <f t="shared" si="9"/>
        <v>0</v>
      </c>
      <c r="Q22" s="115">
        <f t="shared" si="9"/>
        <v>0</v>
      </c>
      <c r="R22" s="115">
        <f t="shared" si="9"/>
        <v>0</v>
      </c>
      <c r="S22" s="115">
        <f t="shared" si="9"/>
        <v>0</v>
      </c>
      <c r="T22" s="116">
        <f t="shared" si="9"/>
        <v>0</v>
      </c>
      <c r="U22" s="114">
        <f t="shared" si="9"/>
        <v>0</v>
      </c>
      <c r="V22" s="115">
        <f t="shared" si="9"/>
        <v>0</v>
      </c>
      <c r="W22" s="115">
        <f t="shared" si="9"/>
        <v>0</v>
      </c>
      <c r="X22" s="115">
        <f t="shared" si="9"/>
        <v>0</v>
      </c>
      <c r="Y22" s="115">
        <f t="shared" si="9"/>
        <v>0</v>
      </c>
      <c r="Z22" s="115">
        <f t="shared" si="9"/>
        <v>0</v>
      </c>
      <c r="AA22" s="116">
        <f t="shared" si="9"/>
        <v>0</v>
      </c>
      <c r="AB22" s="114">
        <f t="shared" si="9"/>
        <v>0</v>
      </c>
      <c r="AC22" s="115">
        <f t="shared" si="9"/>
        <v>0</v>
      </c>
      <c r="AD22" s="115">
        <f t="shared" si="9"/>
        <v>0</v>
      </c>
      <c r="AE22" s="115">
        <f t="shared" si="9"/>
        <v>0</v>
      </c>
      <c r="AF22" s="115">
        <f t="shared" si="9"/>
        <v>0</v>
      </c>
      <c r="AG22" s="115">
        <f t="shared" si="9"/>
        <v>0</v>
      </c>
      <c r="AH22" s="116">
        <f t="shared" si="9"/>
        <v>0</v>
      </c>
      <c r="AI22" s="114">
        <f t="shared" si="9"/>
        <v>0</v>
      </c>
      <c r="AJ22" s="163">
        <f t="shared" si="9"/>
        <v>0</v>
      </c>
      <c r="AK22" s="117">
        <f t="shared" si="9"/>
        <v>0</v>
      </c>
      <c r="AL22" s="10"/>
      <c r="AM22" s="10"/>
    </row>
    <row r="23" spans="1:39" s="14" customFormat="1" ht="12">
      <c r="A23" s="118"/>
      <c r="B23" s="119" t="s">
        <v>11</v>
      </c>
      <c r="C23" s="120"/>
      <c r="D23" s="95"/>
      <c r="E23" s="121"/>
      <c r="F23" s="121"/>
      <c r="G23" s="122">
        <v>0</v>
      </c>
      <c r="H23" s="123">
        <v>0</v>
      </c>
      <c r="I23" s="124">
        <v>0</v>
      </c>
      <c r="J23" s="124"/>
      <c r="K23" s="124"/>
      <c r="L23" s="124"/>
      <c r="M23" s="125"/>
      <c r="N23" s="123"/>
      <c r="O23" s="124"/>
      <c r="P23" s="124"/>
      <c r="Q23" s="124"/>
      <c r="R23" s="124"/>
      <c r="S23" s="124"/>
      <c r="T23" s="125"/>
      <c r="U23" s="123"/>
      <c r="V23" s="124"/>
      <c r="W23" s="124"/>
      <c r="X23" s="124"/>
      <c r="Y23" s="124"/>
      <c r="Z23" s="124"/>
      <c r="AA23" s="125"/>
      <c r="AB23" s="123"/>
      <c r="AC23" s="124"/>
      <c r="AD23" s="124"/>
      <c r="AE23" s="124"/>
      <c r="AF23" s="124"/>
      <c r="AG23" s="124"/>
      <c r="AH23" s="125"/>
      <c r="AI23" s="123"/>
      <c r="AJ23" s="161"/>
      <c r="AK23" s="126">
        <v>0</v>
      </c>
      <c r="AL23" s="10"/>
      <c r="AM23" s="10"/>
    </row>
    <row r="24" spans="1:39" s="14" customFormat="1" ht="12">
      <c r="A24" s="127"/>
      <c r="B24" s="128" t="s">
        <v>12</v>
      </c>
      <c r="C24" s="129"/>
      <c r="D24" s="104"/>
      <c r="E24" s="25"/>
      <c r="F24" s="25"/>
      <c r="G24" s="130">
        <v>25366000</v>
      </c>
      <c r="H24" s="131">
        <v>17514179</v>
      </c>
      <c r="I24" s="132">
        <v>2805000</v>
      </c>
      <c r="J24" s="132"/>
      <c r="K24" s="132"/>
      <c r="L24" s="132"/>
      <c r="M24" s="133"/>
      <c r="N24" s="131"/>
      <c r="O24" s="132"/>
      <c r="P24" s="132"/>
      <c r="Q24" s="132"/>
      <c r="R24" s="132"/>
      <c r="S24" s="132"/>
      <c r="T24" s="133"/>
      <c r="U24" s="131"/>
      <c r="V24" s="132"/>
      <c r="W24" s="132"/>
      <c r="X24" s="132"/>
      <c r="Y24" s="132"/>
      <c r="Z24" s="132"/>
      <c r="AA24" s="133"/>
      <c r="AB24" s="131"/>
      <c r="AC24" s="132"/>
      <c r="AD24" s="132"/>
      <c r="AE24" s="132"/>
      <c r="AF24" s="132"/>
      <c r="AG24" s="132"/>
      <c r="AH24" s="133"/>
      <c r="AI24" s="131"/>
      <c r="AJ24" s="162"/>
      <c r="AK24" s="134">
        <v>0</v>
      </c>
      <c r="AL24" s="10"/>
      <c r="AM24" s="10"/>
    </row>
    <row r="25" spans="1:39" s="14" customFormat="1" ht="60.75" customHeight="1">
      <c r="A25" s="135">
        <v>2</v>
      </c>
      <c r="B25" s="110" t="s">
        <v>22</v>
      </c>
      <c r="C25" s="111" t="s">
        <v>15</v>
      </c>
      <c r="D25" s="112" t="s">
        <v>16</v>
      </c>
      <c r="E25" s="52">
        <v>2009</v>
      </c>
      <c r="F25" s="52">
        <v>2014</v>
      </c>
      <c r="G25" s="113">
        <f>SUM(G26:G27)</f>
        <v>60000000</v>
      </c>
      <c r="H25" s="114">
        <f aca="true" t="shared" si="10" ref="H25:AK25">SUM(H26:H27)</f>
        <v>4625153</v>
      </c>
      <c r="I25" s="115">
        <f t="shared" si="10"/>
        <v>5959198</v>
      </c>
      <c r="J25" s="115">
        <f t="shared" si="10"/>
        <v>30000000</v>
      </c>
      <c r="K25" s="115">
        <f t="shared" si="10"/>
        <v>8315960</v>
      </c>
      <c r="L25" s="115">
        <f t="shared" si="10"/>
        <v>0</v>
      </c>
      <c r="M25" s="116">
        <f t="shared" si="10"/>
        <v>0</v>
      </c>
      <c r="N25" s="114">
        <f t="shared" si="10"/>
        <v>0</v>
      </c>
      <c r="O25" s="115">
        <f t="shared" si="10"/>
        <v>0</v>
      </c>
      <c r="P25" s="115">
        <f t="shared" si="10"/>
        <v>0</v>
      </c>
      <c r="Q25" s="115">
        <f t="shared" si="10"/>
        <v>0</v>
      </c>
      <c r="R25" s="115">
        <f t="shared" si="10"/>
        <v>0</v>
      </c>
      <c r="S25" s="115">
        <f t="shared" si="10"/>
        <v>0</v>
      </c>
      <c r="T25" s="116">
        <f t="shared" si="10"/>
        <v>0</v>
      </c>
      <c r="U25" s="114">
        <f t="shared" si="10"/>
        <v>0</v>
      </c>
      <c r="V25" s="115">
        <f t="shared" si="10"/>
        <v>0</v>
      </c>
      <c r="W25" s="115">
        <f t="shared" si="10"/>
        <v>0</v>
      </c>
      <c r="X25" s="115">
        <f t="shared" si="10"/>
        <v>0</v>
      </c>
      <c r="Y25" s="115">
        <f t="shared" si="10"/>
        <v>0</v>
      </c>
      <c r="Z25" s="115">
        <f t="shared" si="10"/>
        <v>0</v>
      </c>
      <c r="AA25" s="116">
        <f t="shared" si="10"/>
        <v>0</v>
      </c>
      <c r="AB25" s="114">
        <f t="shared" si="10"/>
        <v>0</v>
      </c>
      <c r="AC25" s="115">
        <f t="shared" si="10"/>
        <v>0</v>
      </c>
      <c r="AD25" s="115">
        <f t="shared" si="10"/>
        <v>0</v>
      </c>
      <c r="AE25" s="115">
        <f t="shared" si="10"/>
        <v>0</v>
      </c>
      <c r="AF25" s="115">
        <f t="shared" si="10"/>
        <v>0</v>
      </c>
      <c r="AG25" s="115">
        <f t="shared" si="10"/>
        <v>0</v>
      </c>
      <c r="AH25" s="116">
        <f t="shared" si="10"/>
        <v>0</v>
      </c>
      <c r="AI25" s="114">
        <f t="shared" si="10"/>
        <v>0</v>
      </c>
      <c r="AJ25" s="163">
        <f t="shared" si="10"/>
        <v>0</v>
      </c>
      <c r="AK25" s="117">
        <f t="shared" si="10"/>
        <v>0</v>
      </c>
      <c r="AL25" s="10"/>
      <c r="AM25" s="10"/>
    </row>
    <row r="26" spans="1:39" s="14" customFormat="1" ht="12">
      <c r="A26" s="118"/>
      <c r="B26" s="119" t="s">
        <v>11</v>
      </c>
      <c r="C26" s="120"/>
      <c r="D26" s="95"/>
      <c r="E26" s="121"/>
      <c r="F26" s="121"/>
      <c r="G26" s="122">
        <v>0</v>
      </c>
      <c r="H26" s="123">
        <v>0</v>
      </c>
      <c r="I26" s="124">
        <v>0</v>
      </c>
      <c r="J26" s="124">
        <v>0</v>
      </c>
      <c r="K26" s="124">
        <v>0</v>
      </c>
      <c r="L26" s="124"/>
      <c r="M26" s="125"/>
      <c r="N26" s="123"/>
      <c r="O26" s="124"/>
      <c r="P26" s="124"/>
      <c r="Q26" s="124"/>
      <c r="R26" s="124"/>
      <c r="S26" s="124"/>
      <c r="T26" s="125"/>
      <c r="U26" s="123"/>
      <c r="V26" s="124"/>
      <c r="W26" s="124"/>
      <c r="X26" s="124"/>
      <c r="Y26" s="124"/>
      <c r="Z26" s="124"/>
      <c r="AA26" s="125"/>
      <c r="AB26" s="123"/>
      <c r="AC26" s="124"/>
      <c r="AD26" s="124"/>
      <c r="AE26" s="124"/>
      <c r="AF26" s="124"/>
      <c r="AG26" s="124"/>
      <c r="AH26" s="125"/>
      <c r="AI26" s="123"/>
      <c r="AJ26" s="161"/>
      <c r="AK26" s="126">
        <v>0</v>
      </c>
      <c r="AL26" s="10"/>
      <c r="AM26" s="10"/>
    </row>
    <row r="27" spans="1:39" s="14" customFormat="1" ht="12">
      <c r="A27" s="127"/>
      <c r="B27" s="128" t="s">
        <v>12</v>
      </c>
      <c r="C27" s="129"/>
      <c r="D27" s="104"/>
      <c r="E27" s="25"/>
      <c r="F27" s="25"/>
      <c r="G27" s="137">
        <v>60000000</v>
      </c>
      <c r="H27" s="138">
        <v>4625153</v>
      </c>
      <c r="I27" s="139">
        <v>5959198</v>
      </c>
      <c r="J27" s="139">
        <v>30000000</v>
      </c>
      <c r="K27" s="132">
        <v>8315960</v>
      </c>
      <c r="L27" s="132"/>
      <c r="M27" s="133"/>
      <c r="N27" s="131"/>
      <c r="O27" s="132"/>
      <c r="P27" s="132"/>
      <c r="Q27" s="132"/>
      <c r="R27" s="132"/>
      <c r="S27" s="132"/>
      <c r="T27" s="133"/>
      <c r="U27" s="131"/>
      <c r="V27" s="132"/>
      <c r="W27" s="132"/>
      <c r="X27" s="132"/>
      <c r="Y27" s="132"/>
      <c r="Z27" s="132"/>
      <c r="AA27" s="133"/>
      <c r="AB27" s="131"/>
      <c r="AC27" s="132"/>
      <c r="AD27" s="132"/>
      <c r="AE27" s="132"/>
      <c r="AF27" s="132"/>
      <c r="AG27" s="132"/>
      <c r="AH27" s="133"/>
      <c r="AI27" s="131"/>
      <c r="AJ27" s="162"/>
      <c r="AK27" s="134">
        <v>0</v>
      </c>
      <c r="AL27" s="10"/>
      <c r="AM27" s="10"/>
    </row>
    <row r="28" spans="1:39" s="17" customFormat="1" ht="48">
      <c r="A28" s="135">
        <v>3</v>
      </c>
      <c r="B28" s="110" t="s">
        <v>31</v>
      </c>
      <c r="C28" s="111" t="s">
        <v>15</v>
      </c>
      <c r="D28" s="112" t="s">
        <v>16</v>
      </c>
      <c r="E28" s="52">
        <v>2009</v>
      </c>
      <c r="F28" s="52">
        <v>2012</v>
      </c>
      <c r="G28" s="176">
        <f>SUM(G29:G30)</f>
        <v>27000000</v>
      </c>
      <c r="H28" s="178">
        <f aca="true" t="shared" si="11" ref="H28:AK28">SUM(H29:H30)</f>
        <v>9863798</v>
      </c>
      <c r="I28" s="179">
        <f t="shared" si="11"/>
        <v>16440802</v>
      </c>
      <c r="J28" s="179">
        <f t="shared" si="11"/>
        <v>0</v>
      </c>
      <c r="K28" s="179">
        <f t="shared" si="11"/>
        <v>0</v>
      </c>
      <c r="L28" s="179">
        <f t="shared" si="11"/>
        <v>0</v>
      </c>
      <c r="M28" s="177">
        <f t="shared" si="11"/>
        <v>0</v>
      </c>
      <c r="N28" s="178">
        <f t="shared" si="11"/>
        <v>0</v>
      </c>
      <c r="O28" s="179">
        <f t="shared" si="11"/>
        <v>0</v>
      </c>
      <c r="P28" s="179">
        <f t="shared" si="11"/>
        <v>0</v>
      </c>
      <c r="Q28" s="179">
        <f t="shared" si="11"/>
        <v>0</v>
      </c>
      <c r="R28" s="179">
        <f t="shared" si="11"/>
        <v>0</v>
      </c>
      <c r="S28" s="179">
        <f t="shared" si="11"/>
        <v>0</v>
      </c>
      <c r="T28" s="177">
        <f t="shared" si="11"/>
        <v>0</v>
      </c>
      <c r="U28" s="178">
        <f t="shared" si="11"/>
        <v>0</v>
      </c>
      <c r="V28" s="179">
        <f t="shared" si="11"/>
        <v>0</v>
      </c>
      <c r="W28" s="179">
        <f t="shared" si="11"/>
        <v>0</v>
      </c>
      <c r="X28" s="179">
        <f t="shared" si="11"/>
        <v>0</v>
      </c>
      <c r="Y28" s="179">
        <f t="shared" si="11"/>
        <v>0</v>
      </c>
      <c r="Z28" s="179">
        <f t="shared" si="11"/>
        <v>0</v>
      </c>
      <c r="AA28" s="177">
        <f t="shared" si="11"/>
        <v>0</v>
      </c>
      <c r="AB28" s="178">
        <f t="shared" si="11"/>
        <v>0</v>
      </c>
      <c r="AC28" s="179">
        <f t="shared" si="11"/>
        <v>0</v>
      </c>
      <c r="AD28" s="179">
        <f t="shared" si="11"/>
        <v>0</v>
      </c>
      <c r="AE28" s="179">
        <f t="shared" si="11"/>
        <v>0</v>
      </c>
      <c r="AF28" s="179">
        <f t="shared" si="11"/>
        <v>0</v>
      </c>
      <c r="AG28" s="179">
        <f t="shared" si="11"/>
        <v>0</v>
      </c>
      <c r="AH28" s="177">
        <f t="shared" si="11"/>
        <v>0</v>
      </c>
      <c r="AI28" s="176">
        <f t="shared" si="11"/>
        <v>0</v>
      </c>
      <c r="AJ28" s="190">
        <f t="shared" si="11"/>
        <v>0</v>
      </c>
      <c r="AK28" s="191">
        <f t="shared" si="11"/>
        <v>0</v>
      </c>
      <c r="AL28" s="10"/>
      <c r="AM28" s="10"/>
    </row>
    <row r="29" spans="1:39" s="14" customFormat="1" ht="12">
      <c r="A29" s="118"/>
      <c r="B29" s="119" t="s">
        <v>11</v>
      </c>
      <c r="C29" s="120"/>
      <c r="D29" s="95"/>
      <c r="E29" s="121"/>
      <c r="F29" s="121"/>
      <c r="G29" s="143">
        <v>0</v>
      </c>
      <c r="H29" s="145">
        <v>0</v>
      </c>
      <c r="I29" s="144">
        <v>0</v>
      </c>
      <c r="J29" s="144"/>
      <c r="K29" s="124"/>
      <c r="L29" s="124"/>
      <c r="M29" s="125"/>
      <c r="N29" s="123"/>
      <c r="O29" s="124"/>
      <c r="P29" s="124"/>
      <c r="Q29" s="124"/>
      <c r="R29" s="124"/>
      <c r="S29" s="124"/>
      <c r="T29" s="125"/>
      <c r="U29" s="123"/>
      <c r="V29" s="124"/>
      <c r="W29" s="124"/>
      <c r="X29" s="175"/>
      <c r="Y29" s="124"/>
      <c r="Z29" s="124"/>
      <c r="AA29" s="125"/>
      <c r="AB29" s="123"/>
      <c r="AC29" s="124"/>
      <c r="AD29" s="124"/>
      <c r="AE29" s="124"/>
      <c r="AF29" s="124"/>
      <c r="AG29" s="124"/>
      <c r="AH29" s="125"/>
      <c r="AI29" s="123"/>
      <c r="AJ29" s="161"/>
      <c r="AK29" s="126">
        <v>0</v>
      </c>
      <c r="AL29" s="10"/>
      <c r="AM29" s="10"/>
    </row>
    <row r="30" spans="1:39" s="14" customFormat="1" ht="12">
      <c r="A30" s="127"/>
      <c r="B30" s="128" t="s">
        <v>12</v>
      </c>
      <c r="C30" s="129"/>
      <c r="D30" s="104"/>
      <c r="E30" s="25"/>
      <c r="F30" s="25"/>
      <c r="G30" s="137">
        <v>27000000</v>
      </c>
      <c r="H30" s="138">
        <v>9863798</v>
      </c>
      <c r="I30" s="139">
        <v>16440802</v>
      </c>
      <c r="J30" s="139"/>
      <c r="K30" s="132"/>
      <c r="L30" s="132"/>
      <c r="M30" s="133"/>
      <c r="N30" s="131"/>
      <c r="O30" s="132"/>
      <c r="P30" s="132"/>
      <c r="Q30" s="132"/>
      <c r="R30" s="132"/>
      <c r="S30" s="132"/>
      <c r="T30" s="133"/>
      <c r="U30" s="131"/>
      <c r="V30" s="132"/>
      <c r="W30" s="132"/>
      <c r="X30" s="132"/>
      <c r="Y30" s="132"/>
      <c r="Z30" s="132"/>
      <c r="AA30" s="133"/>
      <c r="AB30" s="131"/>
      <c r="AC30" s="132"/>
      <c r="AD30" s="132"/>
      <c r="AE30" s="132"/>
      <c r="AF30" s="132"/>
      <c r="AG30" s="132"/>
      <c r="AH30" s="133"/>
      <c r="AI30" s="131"/>
      <c r="AJ30" s="162"/>
      <c r="AK30" s="134">
        <v>0</v>
      </c>
      <c r="AL30" s="10"/>
      <c r="AM30" s="10"/>
    </row>
    <row r="31" spans="1:39" s="48" customFormat="1" ht="48" customHeight="1">
      <c r="A31" s="140"/>
      <c r="B31" s="85" t="s">
        <v>26</v>
      </c>
      <c r="C31" s="86"/>
      <c r="D31" s="141"/>
      <c r="E31" s="142"/>
      <c r="F31" s="142"/>
      <c r="G31" s="53">
        <f>SUM(G32:G33)</f>
        <v>962561371</v>
      </c>
      <c r="H31" s="54">
        <f aca="true" t="shared" si="12" ref="H31:AK31">SUM(H32:H33)</f>
        <v>78312101</v>
      </c>
      <c r="I31" s="55">
        <f t="shared" si="12"/>
        <v>79807182</v>
      </c>
      <c r="J31" s="55">
        <f t="shared" si="12"/>
        <v>76270566</v>
      </c>
      <c r="K31" s="55">
        <f t="shared" si="12"/>
        <v>70193295</v>
      </c>
      <c r="L31" s="55">
        <f t="shared" si="12"/>
        <v>66233856</v>
      </c>
      <c r="M31" s="56">
        <f t="shared" si="12"/>
        <v>21706433</v>
      </c>
      <c r="N31" s="54">
        <f t="shared" si="12"/>
        <v>20274116</v>
      </c>
      <c r="O31" s="55">
        <f t="shared" si="12"/>
        <v>19241579</v>
      </c>
      <c r="P31" s="55">
        <f t="shared" si="12"/>
        <v>9395365</v>
      </c>
      <c r="Q31" s="55">
        <f t="shared" si="12"/>
        <v>8817038</v>
      </c>
      <c r="R31" s="55">
        <f t="shared" si="12"/>
        <v>8171517</v>
      </c>
      <c r="S31" s="55">
        <f t="shared" si="12"/>
        <v>7739973</v>
      </c>
      <c r="T31" s="56">
        <f t="shared" si="12"/>
        <v>7451763</v>
      </c>
      <c r="U31" s="54">
        <f t="shared" si="12"/>
        <v>7247302</v>
      </c>
      <c r="V31" s="55">
        <f t="shared" si="12"/>
        <v>7017842</v>
      </c>
      <c r="W31" s="55">
        <f t="shared" si="12"/>
        <v>6778798</v>
      </c>
      <c r="X31" s="55">
        <f t="shared" si="12"/>
        <v>6528088</v>
      </c>
      <c r="Y31" s="55">
        <f t="shared" si="12"/>
        <v>6537377</v>
      </c>
      <c r="Z31" s="55">
        <f t="shared" si="12"/>
        <v>6133333</v>
      </c>
      <c r="AA31" s="56">
        <f t="shared" si="12"/>
        <v>0</v>
      </c>
      <c r="AB31" s="54">
        <f t="shared" si="12"/>
        <v>0</v>
      </c>
      <c r="AC31" s="55">
        <f t="shared" si="12"/>
        <v>0</v>
      </c>
      <c r="AD31" s="55">
        <f t="shared" si="12"/>
        <v>0</v>
      </c>
      <c r="AE31" s="55">
        <f t="shared" si="12"/>
        <v>0</v>
      </c>
      <c r="AF31" s="55">
        <f t="shared" si="12"/>
        <v>0</v>
      </c>
      <c r="AG31" s="55">
        <f t="shared" si="12"/>
        <v>0</v>
      </c>
      <c r="AH31" s="56">
        <f t="shared" si="12"/>
        <v>0</v>
      </c>
      <c r="AI31" s="54">
        <f t="shared" si="12"/>
        <v>0</v>
      </c>
      <c r="AJ31" s="168">
        <f t="shared" si="12"/>
        <v>0</v>
      </c>
      <c r="AK31" s="57">
        <f t="shared" si="12"/>
        <v>211029572</v>
      </c>
      <c r="AL31" s="10"/>
      <c r="AM31" s="10"/>
    </row>
    <row r="32" spans="1:39" s="14" customFormat="1" ht="12">
      <c r="A32" s="118"/>
      <c r="B32" s="119" t="s">
        <v>11</v>
      </c>
      <c r="C32" s="120"/>
      <c r="D32" s="95"/>
      <c r="E32" s="121"/>
      <c r="F32" s="121"/>
      <c r="G32" s="122">
        <v>959591371</v>
      </c>
      <c r="H32" s="123">
        <v>77990101</v>
      </c>
      <c r="I32" s="175">
        <v>79511502</v>
      </c>
      <c r="J32" s="175">
        <v>76270566</v>
      </c>
      <c r="K32" s="175">
        <v>70193295</v>
      </c>
      <c r="L32" s="175">
        <v>66233856</v>
      </c>
      <c r="M32" s="200">
        <v>21706433</v>
      </c>
      <c r="N32" s="123">
        <v>20274116</v>
      </c>
      <c r="O32" s="175">
        <v>19241579</v>
      </c>
      <c r="P32" s="175">
        <v>9395365</v>
      </c>
      <c r="Q32" s="175">
        <v>8817038</v>
      </c>
      <c r="R32" s="175">
        <v>8171517</v>
      </c>
      <c r="S32" s="175">
        <v>7739973</v>
      </c>
      <c r="T32" s="200">
        <v>7451763</v>
      </c>
      <c r="U32" s="123">
        <v>7247302</v>
      </c>
      <c r="V32" s="175">
        <v>7017842</v>
      </c>
      <c r="W32" s="175">
        <v>6778798</v>
      </c>
      <c r="X32" s="175">
        <v>6528088</v>
      </c>
      <c r="Y32" s="175">
        <v>6537377</v>
      </c>
      <c r="Z32" s="175">
        <v>6133333</v>
      </c>
      <c r="AA32" s="200">
        <v>0</v>
      </c>
      <c r="AB32" s="123">
        <v>0</v>
      </c>
      <c r="AC32" s="175">
        <v>0</v>
      </c>
      <c r="AD32" s="175">
        <v>0</v>
      </c>
      <c r="AE32" s="175">
        <v>0</v>
      </c>
      <c r="AF32" s="175">
        <v>0</v>
      </c>
      <c r="AG32" s="175">
        <v>0</v>
      </c>
      <c r="AH32" s="200">
        <v>0</v>
      </c>
      <c r="AI32" s="123">
        <v>0</v>
      </c>
      <c r="AJ32" s="198">
        <v>0</v>
      </c>
      <c r="AK32" s="126">
        <v>211029572</v>
      </c>
      <c r="AL32" s="11"/>
      <c r="AM32" s="11"/>
    </row>
    <row r="33" spans="1:39" s="14" customFormat="1" ht="12">
      <c r="A33" s="127"/>
      <c r="B33" s="128" t="s">
        <v>12</v>
      </c>
      <c r="C33" s="129"/>
      <c r="D33" s="104"/>
      <c r="E33" s="25"/>
      <c r="F33" s="25"/>
      <c r="G33" s="130">
        <v>2970000</v>
      </c>
      <c r="H33" s="131">
        <v>322000</v>
      </c>
      <c r="I33" s="202">
        <v>295680</v>
      </c>
      <c r="J33" s="202">
        <v>0</v>
      </c>
      <c r="K33" s="202">
        <v>0</v>
      </c>
      <c r="L33" s="202">
        <v>0</v>
      </c>
      <c r="M33" s="201">
        <v>0</v>
      </c>
      <c r="N33" s="131">
        <v>0</v>
      </c>
      <c r="O33" s="202">
        <v>0</v>
      </c>
      <c r="P33" s="202">
        <v>0</v>
      </c>
      <c r="Q33" s="202">
        <v>0</v>
      </c>
      <c r="R33" s="202">
        <v>0</v>
      </c>
      <c r="S33" s="202">
        <v>0</v>
      </c>
      <c r="T33" s="201">
        <v>0</v>
      </c>
      <c r="U33" s="131">
        <v>0</v>
      </c>
      <c r="V33" s="202">
        <v>0</v>
      </c>
      <c r="W33" s="202">
        <v>0</v>
      </c>
      <c r="X33" s="202">
        <v>0</v>
      </c>
      <c r="Y33" s="202">
        <v>0</v>
      </c>
      <c r="Z33" s="202">
        <v>0</v>
      </c>
      <c r="AA33" s="201">
        <v>0</v>
      </c>
      <c r="AB33" s="131">
        <v>0</v>
      </c>
      <c r="AC33" s="202">
        <v>0</v>
      </c>
      <c r="AD33" s="202">
        <v>0</v>
      </c>
      <c r="AE33" s="202">
        <v>0</v>
      </c>
      <c r="AF33" s="202">
        <v>0</v>
      </c>
      <c r="AG33" s="202">
        <v>0</v>
      </c>
      <c r="AH33" s="201">
        <v>0</v>
      </c>
      <c r="AI33" s="131">
        <v>0</v>
      </c>
      <c r="AJ33" s="199">
        <v>0</v>
      </c>
      <c r="AK33" s="134">
        <v>0</v>
      </c>
      <c r="AL33" s="11"/>
      <c r="AM33" s="11"/>
    </row>
    <row r="34" spans="1:39" s="14" customFormat="1" ht="12">
      <c r="A34" s="5"/>
      <c r="B34" s="12"/>
      <c r="C34" s="13"/>
      <c r="D34" s="6"/>
      <c r="E34" s="7"/>
      <c r="F34" s="7"/>
      <c r="G34" s="8"/>
      <c r="H34" s="28"/>
      <c r="I34" s="29"/>
      <c r="J34" s="29"/>
      <c r="K34" s="29"/>
      <c r="L34" s="29"/>
      <c r="M34" s="30"/>
      <c r="N34" s="28"/>
      <c r="O34" s="29"/>
      <c r="P34" s="29"/>
      <c r="Q34" s="29"/>
      <c r="R34" s="29"/>
      <c r="S34" s="29"/>
      <c r="T34" s="30"/>
      <c r="U34" s="28"/>
      <c r="V34" s="29"/>
      <c r="W34" s="29"/>
      <c r="X34" s="29"/>
      <c r="Y34" s="29"/>
      <c r="Z34" s="29"/>
      <c r="AA34" s="30"/>
      <c r="AB34" s="28"/>
      <c r="AC34" s="29"/>
      <c r="AD34" s="29"/>
      <c r="AE34" s="29"/>
      <c r="AF34" s="29"/>
      <c r="AG34" s="29"/>
      <c r="AH34" s="30"/>
      <c r="AI34" s="28"/>
      <c r="AJ34" s="171"/>
      <c r="AK34" s="9"/>
      <c r="AL34" s="10"/>
      <c r="AM34" s="10"/>
    </row>
    <row r="35" spans="1:39" s="17" customFormat="1" ht="48">
      <c r="A35" s="135">
        <v>1</v>
      </c>
      <c r="B35" s="110" t="s">
        <v>29</v>
      </c>
      <c r="C35" s="136" t="s">
        <v>27</v>
      </c>
      <c r="D35" s="112" t="s">
        <v>23</v>
      </c>
      <c r="E35" s="52">
        <v>2011</v>
      </c>
      <c r="F35" s="52">
        <v>2013</v>
      </c>
      <c r="G35" s="113">
        <f>SUM(G36:G37)</f>
        <v>6494</v>
      </c>
      <c r="H35" s="187">
        <f aca="true" t="shared" si="13" ref="H35:AK35">SUM(H36:H37)</f>
        <v>2361</v>
      </c>
      <c r="I35" s="163">
        <f t="shared" si="13"/>
        <v>2361</v>
      </c>
      <c r="J35" s="186">
        <f t="shared" si="13"/>
        <v>1772</v>
      </c>
      <c r="K35" s="115">
        <f t="shared" si="13"/>
        <v>0</v>
      </c>
      <c r="L35" s="186">
        <f t="shared" si="13"/>
        <v>0</v>
      </c>
      <c r="M35" s="116">
        <f t="shared" si="13"/>
        <v>0</v>
      </c>
      <c r="N35" s="114">
        <f t="shared" si="13"/>
        <v>0</v>
      </c>
      <c r="O35" s="115">
        <f t="shared" si="13"/>
        <v>0</v>
      </c>
      <c r="P35" s="115">
        <f t="shared" si="13"/>
        <v>0</v>
      </c>
      <c r="Q35" s="115">
        <f t="shared" si="13"/>
        <v>0</v>
      </c>
      <c r="R35" s="115">
        <f t="shared" si="13"/>
        <v>0</v>
      </c>
      <c r="S35" s="115">
        <f t="shared" si="13"/>
        <v>0</v>
      </c>
      <c r="T35" s="116">
        <f t="shared" si="13"/>
        <v>0</v>
      </c>
      <c r="U35" s="114">
        <f t="shared" si="13"/>
        <v>0</v>
      </c>
      <c r="V35" s="115">
        <f t="shared" si="13"/>
        <v>0</v>
      </c>
      <c r="W35" s="115">
        <f t="shared" si="13"/>
        <v>0</v>
      </c>
      <c r="X35" s="115">
        <f t="shared" si="13"/>
        <v>0</v>
      </c>
      <c r="Y35" s="115">
        <f t="shared" si="13"/>
        <v>0</v>
      </c>
      <c r="Z35" s="115">
        <f t="shared" si="13"/>
        <v>0</v>
      </c>
      <c r="AA35" s="116">
        <f t="shared" si="13"/>
        <v>0</v>
      </c>
      <c r="AB35" s="114">
        <f t="shared" si="13"/>
        <v>0</v>
      </c>
      <c r="AC35" s="115">
        <f t="shared" si="13"/>
        <v>0</v>
      </c>
      <c r="AD35" s="115">
        <f t="shared" si="13"/>
        <v>0</v>
      </c>
      <c r="AE35" s="115">
        <f t="shared" si="13"/>
        <v>0</v>
      </c>
      <c r="AF35" s="115">
        <f t="shared" si="13"/>
        <v>0</v>
      </c>
      <c r="AG35" s="188">
        <f t="shared" si="13"/>
        <v>0</v>
      </c>
      <c r="AH35" s="189">
        <f t="shared" si="13"/>
        <v>0</v>
      </c>
      <c r="AI35" s="114">
        <f t="shared" si="13"/>
        <v>0</v>
      </c>
      <c r="AJ35" s="163">
        <f t="shared" si="13"/>
        <v>0</v>
      </c>
      <c r="AK35" s="117">
        <f t="shared" si="13"/>
        <v>6494</v>
      </c>
      <c r="AL35" s="10"/>
      <c r="AM35" s="10"/>
    </row>
    <row r="36" spans="1:39" s="14" customFormat="1" ht="12">
      <c r="A36" s="118"/>
      <c r="B36" s="148" t="s">
        <v>11</v>
      </c>
      <c r="C36" s="158"/>
      <c r="D36" s="149"/>
      <c r="E36" s="24"/>
      <c r="F36" s="24"/>
      <c r="G36" s="150">
        <v>6494</v>
      </c>
      <c r="H36" s="123">
        <v>2361</v>
      </c>
      <c r="I36" s="124">
        <v>2361</v>
      </c>
      <c r="J36" s="124">
        <v>1772</v>
      </c>
      <c r="K36" s="124"/>
      <c r="L36" s="157"/>
      <c r="M36" s="125"/>
      <c r="N36" s="123"/>
      <c r="O36" s="124"/>
      <c r="P36" s="124"/>
      <c r="Q36" s="173"/>
      <c r="R36" s="124"/>
      <c r="S36" s="124"/>
      <c r="T36" s="125"/>
      <c r="U36" s="123"/>
      <c r="V36" s="124"/>
      <c r="W36" s="124"/>
      <c r="X36" s="124"/>
      <c r="Y36" s="124"/>
      <c r="Z36" s="124"/>
      <c r="AA36" s="125"/>
      <c r="AB36" s="123"/>
      <c r="AC36" s="173"/>
      <c r="AD36" s="173"/>
      <c r="AE36" s="173"/>
      <c r="AF36" s="173"/>
      <c r="AG36" s="157"/>
      <c r="AH36" s="125"/>
      <c r="AI36" s="123"/>
      <c r="AJ36" s="161"/>
      <c r="AK36" s="126">
        <v>6494</v>
      </c>
      <c r="AL36" s="10"/>
      <c r="AM36" s="10"/>
    </row>
    <row r="37" spans="1:39" s="14" customFormat="1" ht="12">
      <c r="A37" s="180"/>
      <c r="B37" s="128" t="s">
        <v>12</v>
      </c>
      <c r="C37" s="4"/>
      <c r="D37" s="181"/>
      <c r="E37" s="182"/>
      <c r="F37" s="182"/>
      <c r="G37" s="183">
        <v>0</v>
      </c>
      <c r="H37" s="172">
        <v>0</v>
      </c>
      <c r="I37" s="173">
        <v>0</v>
      </c>
      <c r="J37" s="173">
        <v>0</v>
      </c>
      <c r="K37" s="173"/>
      <c r="L37" s="132"/>
      <c r="M37" s="174"/>
      <c r="N37" s="172"/>
      <c r="O37" s="173"/>
      <c r="P37" s="173"/>
      <c r="Q37" s="132"/>
      <c r="R37" s="173"/>
      <c r="S37" s="173"/>
      <c r="T37" s="174"/>
      <c r="U37" s="172"/>
      <c r="V37" s="173"/>
      <c r="W37" s="173"/>
      <c r="X37" s="173"/>
      <c r="Y37" s="173"/>
      <c r="Z37" s="173"/>
      <c r="AA37" s="174"/>
      <c r="AB37" s="172"/>
      <c r="AC37" s="132"/>
      <c r="AD37" s="132"/>
      <c r="AE37" s="132"/>
      <c r="AF37" s="132"/>
      <c r="AG37" s="132"/>
      <c r="AH37" s="174"/>
      <c r="AI37" s="172"/>
      <c r="AJ37" s="184"/>
      <c r="AK37" s="185">
        <v>0</v>
      </c>
      <c r="AL37" s="10"/>
      <c r="AM37" s="10"/>
    </row>
    <row r="38" spans="1:39" s="14" customFormat="1" ht="12">
      <c r="A38" s="5"/>
      <c r="B38" s="12"/>
      <c r="C38" s="13"/>
      <c r="D38" s="6"/>
      <c r="E38" s="7"/>
      <c r="F38" s="7"/>
      <c r="G38" s="8"/>
      <c r="H38" s="28"/>
      <c r="I38" s="29"/>
      <c r="J38" s="29"/>
      <c r="K38" s="29"/>
      <c r="L38" s="29"/>
      <c r="M38" s="30"/>
      <c r="N38" s="28"/>
      <c r="O38" s="29"/>
      <c r="P38" s="29"/>
      <c r="Q38" s="29"/>
      <c r="R38" s="29"/>
      <c r="S38" s="29"/>
      <c r="T38" s="30"/>
      <c r="U38" s="28"/>
      <c r="V38" s="29"/>
      <c r="W38" s="29"/>
      <c r="X38" s="29"/>
      <c r="Y38" s="29"/>
      <c r="Z38" s="29"/>
      <c r="AA38" s="30"/>
      <c r="AB38" s="28"/>
      <c r="AC38" s="29"/>
      <c r="AD38" s="29"/>
      <c r="AE38" s="29"/>
      <c r="AF38" s="29"/>
      <c r="AG38" s="29"/>
      <c r="AH38" s="30"/>
      <c r="AI38" s="28"/>
      <c r="AJ38" s="171"/>
      <c r="AK38" s="9"/>
      <c r="AL38" s="10"/>
      <c r="AM38" s="10"/>
    </row>
    <row r="39" spans="1:39" s="48" customFormat="1" ht="24">
      <c r="A39" s="140"/>
      <c r="B39" s="146" t="s">
        <v>24</v>
      </c>
      <c r="C39" s="86"/>
      <c r="D39" s="141"/>
      <c r="E39" s="142"/>
      <c r="F39" s="142"/>
      <c r="G39" s="53">
        <f>SUM(G40)</f>
        <v>10156684</v>
      </c>
      <c r="H39" s="54">
        <f aca="true" t="shared" si="14" ref="H39:AJ39">SUM(H40)</f>
        <v>2009000</v>
      </c>
      <c r="I39" s="55">
        <f t="shared" si="14"/>
        <v>2011659</v>
      </c>
      <c r="J39" s="55">
        <f t="shared" si="14"/>
        <v>2014932</v>
      </c>
      <c r="K39" s="55">
        <f t="shared" si="14"/>
        <v>2018544</v>
      </c>
      <c r="L39" s="55">
        <f t="shared" si="14"/>
        <v>2022112</v>
      </c>
      <c r="M39" s="56">
        <f t="shared" si="14"/>
        <v>2025632</v>
      </c>
      <c r="N39" s="54">
        <f t="shared" si="14"/>
        <v>2022362</v>
      </c>
      <c r="O39" s="55">
        <f t="shared" si="14"/>
        <v>1886209</v>
      </c>
      <c r="P39" s="55">
        <f t="shared" si="14"/>
        <v>1889559</v>
      </c>
      <c r="Q39" s="55">
        <f t="shared" si="14"/>
        <v>1892845</v>
      </c>
      <c r="R39" s="55">
        <f t="shared" si="14"/>
        <v>1896105</v>
      </c>
      <c r="S39" s="55">
        <f t="shared" si="14"/>
        <v>1899410</v>
      </c>
      <c r="T39" s="56">
        <f t="shared" si="14"/>
        <v>1902717</v>
      </c>
      <c r="U39" s="54">
        <f t="shared" si="14"/>
        <v>1905993</v>
      </c>
      <c r="V39" s="55">
        <f t="shared" si="14"/>
        <v>1909314</v>
      </c>
      <c r="W39" s="55">
        <f t="shared" si="14"/>
        <v>1912680</v>
      </c>
      <c r="X39" s="55">
        <f t="shared" si="14"/>
        <v>1916139</v>
      </c>
      <c r="Y39" s="55">
        <f t="shared" si="14"/>
        <v>1919725</v>
      </c>
      <c r="Z39" s="55">
        <f t="shared" si="14"/>
        <v>1923361</v>
      </c>
      <c r="AA39" s="56">
        <f t="shared" si="14"/>
        <v>1927147</v>
      </c>
      <c r="AB39" s="54">
        <f t="shared" si="14"/>
        <v>1931154</v>
      </c>
      <c r="AC39" s="55">
        <f t="shared" si="14"/>
        <v>1935221</v>
      </c>
      <c r="AD39" s="55">
        <f t="shared" si="14"/>
        <v>1939350</v>
      </c>
      <c r="AE39" s="55">
        <f t="shared" si="14"/>
        <v>1943540</v>
      </c>
      <c r="AF39" s="55">
        <f t="shared" si="14"/>
        <v>1947793</v>
      </c>
      <c r="AG39" s="55">
        <f t="shared" si="14"/>
        <v>1845183</v>
      </c>
      <c r="AH39" s="56">
        <f t="shared" si="14"/>
        <v>1660000</v>
      </c>
      <c r="AI39" s="54">
        <f t="shared" si="14"/>
        <v>1660000</v>
      </c>
      <c r="AJ39" s="168">
        <f t="shared" si="14"/>
        <v>0</v>
      </c>
      <c r="AK39" s="57">
        <f>SUM(AK40)</f>
        <v>0</v>
      </c>
      <c r="AL39" s="10"/>
      <c r="AM39" s="10"/>
    </row>
    <row r="40" spans="1:39" s="14" customFormat="1" ht="12">
      <c r="A40" s="127"/>
      <c r="B40" s="128" t="s">
        <v>11</v>
      </c>
      <c r="C40" s="129"/>
      <c r="D40" s="104"/>
      <c r="E40" s="25"/>
      <c r="F40" s="25"/>
      <c r="G40" s="130">
        <v>10156684</v>
      </c>
      <c r="H40" s="131">
        <v>2009000</v>
      </c>
      <c r="I40" s="132">
        <v>2011659</v>
      </c>
      <c r="J40" s="132">
        <v>2014932</v>
      </c>
      <c r="K40" s="132">
        <v>2018544</v>
      </c>
      <c r="L40" s="132">
        <v>2022112</v>
      </c>
      <c r="M40" s="133">
        <v>2025632</v>
      </c>
      <c r="N40" s="131">
        <v>2022362</v>
      </c>
      <c r="O40" s="132">
        <v>1886209</v>
      </c>
      <c r="P40" s="132">
        <v>1889559</v>
      </c>
      <c r="Q40" s="132">
        <v>1892845</v>
      </c>
      <c r="R40" s="132">
        <v>1896105</v>
      </c>
      <c r="S40" s="132">
        <v>1899410</v>
      </c>
      <c r="T40" s="133">
        <v>1902717</v>
      </c>
      <c r="U40" s="131">
        <v>1905993</v>
      </c>
      <c r="V40" s="132">
        <v>1909314</v>
      </c>
      <c r="W40" s="132">
        <v>1912680</v>
      </c>
      <c r="X40" s="132">
        <v>1916139</v>
      </c>
      <c r="Y40" s="132">
        <v>1919725</v>
      </c>
      <c r="Z40" s="132">
        <v>1923361</v>
      </c>
      <c r="AA40" s="133">
        <v>1927147</v>
      </c>
      <c r="AB40" s="131">
        <v>1931154</v>
      </c>
      <c r="AC40" s="132">
        <v>1935221</v>
      </c>
      <c r="AD40" s="132">
        <v>1939350</v>
      </c>
      <c r="AE40" s="132">
        <v>1943540</v>
      </c>
      <c r="AF40" s="132">
        <v>1947793</v>
      </c>
      <c r="AG40" s="132">
        <v>1845183</v>
      </c>
      <c r="AH40" s="133">
        <v>1660000</v>
      </c>
      <c r="AI40" s="131">
        <v>1660000</v>
      </c>
      <c r="AJ40" s="162">
        <v>0</v>
      </c>
      <c r="AK40" s="134">
        <v>0</v>
      </c>
      <c r="AL40" s="11"/>
      <c r="AM40" s="11"/>
    </row>
    <row r="41" spans="2:37" s="14" customFormat="1" ht="12">
      <c r="B41" s="15"/>
      <c r="C41" s="16"/>
      <c r="D41" s="17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</row>
    <row r="42" spans="2:37" s="14" customFormat="1" ht="12">
      <c r="B42" s="15"/>
      <c r="C42" s="16"/>
      <c r="D42" s="17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</row>
    <row r="43" spans="1:37" ht="12">
      <c r="A43" s="14"/>
      <c r="B43" s="15"/>
      <c r="C43" s="16"/>
      <c r="D43" s="17"/>
      <c r="E43" s="14"/>
      <c r="F43" s="14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</row>
    <row r="44" spans="1:37" ht="12">
      <c r="A44" s="14"/>
      <c r="B44" s="15"/>
      <c r="C44" s="16"/>
      <c r="D44" s="17"/>
      <c r="E44" s="14"/>
      <c r="F44" s="14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</row>
    <row r="45" spans="1:37" ht="12">
      <c r="A45" s="14"/>
      <c r="B45" s="15"/>
      <c r="C45" s="16"/>
      <c r="D45" s="17"/>
      <c r="E45" s="14"/>
      <c r="F45" s="14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</row>
    <row r="46" spans="1:37" ht="12">
      <c r="A46" s="14"/>
      <c r="B46" s="15"/>
      <c r="C46" s="16"/>
      <c r="D46" s="17"/>
      <c r="E46" s="14"/>
      <c r="F46" s="14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</row>
    <row r="47" spans="1:37" ht="12">
      <c r="A47" s="14"/>
      <c r="B47" s="15"/>
      <c r="C47" s="16"/>
      <c r="D47" s="17"/>
      <c r="E47" s="14"/>
      <c r="F47" s="14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</row>
    <row r="48" spans="2:37" ht="12">
      <c r="B48" s="19"/>
      <c r="C48" s="19"/>
      <c r="D48" s="20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</row>
    <row r="49" spans="2:3" ht="12">
      <c r="B49" s="19"/>
      <c r="C49" s="19"/>
    </row>
    <row r="50" spans="2:3" ht="12">
      <c r="B50" s="19"/>
      <c r="C50" s="19"/>
    </row>
    <row r="51" spans="2:37" ht="12">
      <c r="B51" s="19"/>
      <c r="C51" s="19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</row>
    <row r="52" spans="7:37" ht="12"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</row>
    <row r="53" spans="7:37" ht="12"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</row>
    <row r="55" spans="7:37" ht="12"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</row>
    <row r="56" spans="7:37" ht="12"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</row>
  </sheetData>
  <sheetProtection/>
  <mergeCells count="6">
    <mergeCell ref="AB5:AH5"/>
    <mergeCell ref="AI5:AJ5"/>
    <mergeCell ref="E5:F5"/>
    <mergeCell ref="H5:M5"/>
    <mergeCell ref="N5:T5"/>
    <mergeCell ref="U5:AA5"/>
  </mergeCells>
  <printOptions/>
  <pageMargins left="0.1968503937007874" right="0.1968503937007874" top="0.4724409448818898" bottom="0.5118110236220472" header="0.4724409448818898" footer="0.31496062992125984"/>
  <pageSetup firstPageNumber="2" useFirstPageNumber="1" orientation="landscape" pageOrder="overThenDown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Poznaniu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Daria Sieińska</dc:creator>
  <cp:keywords/>
  <dc:description/>
  <cp:lastModifiedBy>user</cp:lastModifiedBy>
  <cp:lastPrinted>2011-01-21T07:30:55Z</cp:lastPrinted>
  <dcterms:created xsi:type="dcterms:W3CDTF">2010-09-24T07:39:40Z</dcterms:created>
  <dcterms:modified xsi:type="dcterms:W3CDTF">2011-01-21T12:31:44Z</dcterms:modified>
  <cp:category/>
  <cp:version/>
  <cp:contentType/>
  <cp:contentStatus/>
</cp:coreProperties>
</file>